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manchon\Downloads\Publicaciones Crisis\"/>
    </mc:Choice>
  </mc:AlternateContent>
  <xr:revisionPtr revIDLastSave="0" documentId="13_ncr:1_{D9F5DB78-FEBE-41F7-8FD6-787C75AFC853}" xr6:coauthVersionLast="47" xr6:coauthVersionMax="47" xr10:uidLastSave="{00000000-0000-0000-0000-000000000000}"/>
  <bookViews>
    <workbookView xWindow="-120" yWindow="-120" windowWidth="29040" windowHeight="15720" xr2:uid="{365477F0-BC10-4C96-8B31-993ABC2C2BDC}"/>
  </bookViews>
  <sheets>
    <sheet name="Inicio" sheetId="5" r:id="rId1"/>
    <sheet name="Fuente" sheetId="6" r:id="rId2"/>
    <sheet name="Definiciones" sheetId="7" r:id="rId3"/>
    <sheet name="Sentencias Nacional" sheetId="4" r:id="rId4"/>
    <sheet name="Sentencias TSJ" sheetId="2" r:id="rId5"/>
    <sheet name="Sentencias TSJ %" sheetId="3" r:id="rId6"/>
    <sheet name="Decretos" sheetId="1" r:id="rId7"/>
    <sheet name="Evol sent. y decret.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6" i="2" l="1"/>
  <c r="C56" i="2"/>
  <c r="D56" i="2"/>
  <c r="E56" i="2"/>
  <c r="F56" i="2"/>
  <c r="G56" i="2"/>
  <c r="H56" i="2"/>
  <c r="I56" i="2"/>
  <c r="J56" i="2"/>
  <c r="K56" i="2"/>
  <c r="L56" i="2"/>
  <c r="M56" i="2"/>
  <c r="B57" i="2"/>
  <c r="C57" i="2"/>
  <c r="D57" i="2"/>
  <c r="E57" i="2"/>
  <c r="F57" i="2"/>
  <c r="G57" i="2"/>
  <c r="H57" i="2"/>
  <c r="I57" i="2"/>
  <c r="J57" i="2"/>
  <c r="K57" i="2"/>
  <c r="L57" i="2"/>
  <c r="M57" i="2"/>
  <c r="B58" i="2"/>
  <c r="C58" i="2"/>
  <c r="D58" i="2"/>
  <c r="E58" i="2"/>
  <c r="F58" i="2"/>
  <c r="G58" i="2"/>
  <c r="H58" i="2"/>
  <c r="I58" i="2"/>
  <c r="J58" i="2"/>
  <c r="K58" i="2"/>
  <c r="L58" i="2"/>
  <c r="M58" i="2"/>
  <c r="B59" i="2"/>
  <c r="C59" i="2"/>
  <c r="D59" i="2"/>
  <c r="E59" i="2"/>
  <c r="F59" i="2"/>
  <c r="G59" i="2"/>
  <c r="H59" i="2"/>
  <c r="I59" i="2"/>
  <c r="J59" i="2"/>
  <c r="K59" i="2"/>
  <c r="L59" i="2"/>
  <c r="M59" i="2"/>
  <c r="B60" i="2"/>
  <c r="C60" i="2"/>
  <c r="D60" i="2"/>
  <c r="E60" i="2"/>
  <c r="F60" i="2"/>
  <c r="G60" i="2"/>
  <c r="H60" i="2"/>
  <c r="I60" i="2"/>
  <c r="J60" i="2"/>
  <c r="K60" i="2"/>
  <c r="L60" i="2"/>
  <c r="M60" i="2"/>
  <c r="B61" i="2"/>
  <c r="C61" i="2"/>
  <c r="D61" i="2"/>
  <c r="E61" i="2"/>
  <c r="F61" i="2"/>
  <c r="G61" i="2"/>
  <c r="H61" i="2"/>
  <c r="I61" i="2"/>
  <c r="J61" i="2"/>
  <c r="K61" i="2"/>
  <c r="L61" i="2"/>
  <c r="M61" i="2"/>
  <c r="B62" i="2"/>
  <c r="C62" i="2"/>
  <c r="D62" i="2"/>
  <c r="E62" i="2"/>
  <c r="F62" i="2"/>
  <c r="G62" i="2"/>
  <c r="H62" i="2"/>
  <c r="I62" i="2"/>
  <c r="J62" i="2"/>
  <c r="K62" i="2"/>
  <c r="L62" i="2"/>
  <c r="M62" i="2"/>
  <c r="B63" i="2"/>
  <c r="C63" i="2"/>
  <c r="D63" i="2"/>
  <c r="E63" i="2"/>
  <c r="F63" i="2"/>
  <c r="G63" i="2"/>
  <c r="H63" i="2"/>
  <c r="I63" i="2"/>
  <c r="J63" i="2"/>
  <c r="K63" i="2"/>
  <c r="L63" i="2"/>
  <c r="M63" i="2"/>
  <c r="B64" i="2"/>
  <c r="C64" i="2"/>
  <c r="D64" i="2"/>
  <c r="E64" i="2"/>
  <c r="F64" i="2"/>
  <c r="G64" i="2"/>
  <c r="H64" i="2"/>
  <c r="I64" i="2"/>
  <c r="J64" i="2"/>
  <c r="K64" i="2"/>
  <c r="L64" i="2"/>
  <c r="M64" i="2"/>
  <c r="B65" i="2"/>
  <c r="C65" i="2"/>
  <c r="D65" i="2"/>
  <c r="E65" i="2"/>
  <c r="F65" i="2"/>
  <c r="G65" i="2"/>
  <c r="H65" i="2"/>
  <c r="I65" i="2"/>
  <c r="J65" i="2"/>
  <c r="K65" i="2"/>
  <c r="L65" i="2"/>
  <c r="M65" i="2"/>
  <c r="B66" i="2"/>
  <c r="C66" i="2"/>
  <c r="D66" i="2"/>
  <c r="E66" i="2"/>
  <c r="F66" i="2"/>
  <c r="G66" i="2"/>
  <c r="H66" i="2"/>
  <c r="I66" i="2"/>
  <c r="J66" i="2"/>
  <c r="K66" i="2"/>
  <c r="L66" i="2"/>
  <c r="M66" i="2"/>
  <c r="B67" i="2"/>
  <c r="C67" i="2"/>
  <c r="D67" i="2"/>
  <c r="E67" i="2"/>
  <c r="F67" i="2"/>
  <c r="G67" i="2"/>
  <c r="H67" i="2"/>
  <c r="I67" i="2"/>
  <c r="J67" i="2"/>
  <c r="K67" i="2"/>
  <c r="L67" i="2"/>
  <c r="M67" i="2"/>
  <c r="B68" i="2"/>
  <c r="C68" i="2"/>
  <c r="D68" i="2"/>
  <c r="E68" i="2"/>
  <c r="F68" i="2"/>
  <c r="G68" i="2"/>
  <c r="H68" i="2"/>
  <c r="I68" i="2"/>
  <c r="J68" i="2"/>
  <c r="K68" i="2"/>
  <c r="L68" i="2"/>
  <c r="M68" i="2"/>
  <c r="B69" i="2"/>
  <c r="C69" i="2"/>
  <c r="D69" i="2"/>
  <c r="E69" i="2"/>
  <c r="F69" i="2"/>
  <c r="G69" i="2"/>
  <c r="H69" i="2"/>
  <c r="I69" i="2"/>
  <c r="J69" i="2"/>
  <c r="K69" i="2"/>
  <c r="L69" i="2"/>
  <c r="M69" i="2"/>
  <c r="B70" i="2"/>
  <c r="C70" i="2"/>
  <c r="D70" i="2"/>
  <c r="E70" i="2"/>
  <c r="F70" i="2"/>
  <c r="G70" i="2"/>
  <c r="H70" i="2"/>
  <c r="I70" i="2"/>
  <c r="J70" i="2"/>
  <c r="K70" i="2"/>
  <c r="L70" i="2"/>
  <c r="M70" i="2"/>
  <c r="B71" i="2"/>
  <c r="C71" i="2"/>
  <c r="D71" i="2"/>
  <c r="E71" i="2"/>
  <c r="F71" i="2"/>
  <c r="G71" i="2"/>
  <c r="H71" i="2"/>
  <c r="I71" i="2"/>
  <c r="J71" i="2"/>
  <c r="K71" i="2"/>
  <c r="L71" i="2"/>
  <c r="M71" i="2"/>
  <c r="B72" i="2"/>
  <c r="C72" i="2"/>
  <c r="D72" i="2"/>
  <c r="E72" i="2"/>
  <c r="F72" i="2"/>
  <c r="G72" i="2"/>
  <c r="H72" i="2"/>
  <c r="I72" i="2"/>
  <c r="J72" i="2"/>
  <c r="K72" i="2"/>
  <c r="L72" i="2"/>
  <c r="M72" i="2"/>
  <c r="C55" i="2"/>
  <c r="D55" i="2"/>
  <c r="E55" i="2"/>
  <c r="F55" i="2"/>
  <c r="G55" i="2"/>
  <c r="H55" i="2"/>
  <c r="I55" i="2"/>
  <c r="J55" i="2"/>
  <c r="K55" i="2"/>
  <c r="L55" i="2"/>
  <c r="M55" i="2"/>
  <c r="B55" i="2"/>
  <c r="J10" i="4" l="1"/>
  <c r="K10" i="4"/>
  <c r="L10" i="4"/>
  <c r="J11" i="4"/>
  <c r="K11" i="4"/>
  <c r="L11" i="4"/>
  <c r="J12" i="4"/>
  <c r="K12" i="4"/>
  <c r="L12" i="4"/>
  <c r="J13" i="4"/>
  <c r="K13" i="4"/>
  <c r="L13" i="4"/>
  <c r="J14" i="4"/>
  <c r="K14" i="4"/>
  <c r="L14" i="4"/>
  <c r="J15" i="4"/>
  <c r="K15" i="4"/>
  <c r="L15" i="4"/>
  <c r="K9" i="4"/>
  <c r="L9" i="4"/>
  <c r="J9" i="4"/>
  <c r="G620" i="8" l="1"/>
  <c r="G619" i="8"/>
  <c r="G618" i="8"/>
  <c r="G617" i="8"/>
  <c r="G616" i="8"/>
  <c r="G615" i="8"/>
  <c r="G614" i="8"/>
  <c r="G613" i="8"/>
  <c r="G612" i="8"/>
  <c r="G611" i="8"/>
  <c r="G610" i="8"/>
  <c r="G609" i="8"/>
  <c r="G608" i="8"/>
  <c r="G607" i="8"/>
  <c r="G606" i="8"/>
  <c r="G605" i="8"/>
  <c r="G604" i="8"/>
  <c r="G603" i="8"/>
  <c r="E620" i="8"/>
  <c r="E619" i="8"/>
  <c r="E618" i="8"/>
  <c r="E617" i="8"/>
  <c r="E616" i="8"/>
  <c r="E615" i="8"/>
  <c r="E614" i="8"/>
  <c r="E613" i="8"/>
  <c r="E612" i="8"/>
  <c r="E611" i="8"/>
  <c r="E610" i="8"/>
  <c r="E609" i="8"/>
  <c r="E608" i="8"/>
  <c r="E607" i="8"/>
  <c r="E606" i="8"/>
  <c r="E605" i="8"/>
  <c r="E604" i="8"/>
  <c r="E603" i="8"/>
  <c r="C620" i="8"/>
  <c r="C619" i="8"/>
  <c r="C618" i="8"/>
  <c r="C617" i="8"/>
  <c r="C616" i="8"/>
  <c r="C615" i="8"/>
  <c r="C614" i="8"/>
  <c r="C613" i="8"/>
  <c r="C612" i="8"/>
  <c r="C611" i="8"/>
  <c r="C610" i="8"/>
  <c r="C609" i="8"/>
  <c r="C608" i="8"/>
  <c r="C607" i="8"/>
  <c r="C606" i="8"/>
  <c r="C605" i="8"/>
  <c r="C604" i="8"/>
  <c r="C603" i="8"/>
  <c r="E544" i="8" l="1"/>
  <c r="E545" i="8"/>
  <c r="E546" i="8"/>
  <c r="E547" i="8"/>
  <c r="E548" i="8"/>
  <c r="E549" i="8"/>
  <c r="E550" i="8"/>
  <c r="E570" i="8" s="1"/>
  <c r="E551" i="8"/>
  <c r="E552" i="8"/>
  <c r="E553" i="8"/>
  <c r="E573" i="8" s="1"/>
  <c r="E554" i="8"/>
  <c r="E555" i="8"/>
  <c r="E556" i="8"/>
  <c r="E557" i="8"/>
  <c r="E558" i="8"/>
  <c r="E578" i="8" s="1"/>
  <c r="E559" i="8"/>
  <c r="E579" i="8" s="1"/>
  <c r="E560" i="8"/>
  <c r="E543" i="8"/>
  <c r="E563" i="8" s="1"/>
  <c r="D544" i="8"/>
  <c r="D545" i="8"/>
  <c r="D546" i="8"/>
  <c r="D547" i="8"/>
  <c r="E567" i="8" s="1"/>
  <c r="D548" i="8"/>
  <c r="D549" i="8"/>
  <c r="D550" i="8"/>
  <c r="D551" i="8"/>
  <c r="D552" i="8"/>
  <c r="D553" i="8"/>
  <c r="D554" i="8"/>
  <c r="D555" i="8"/>
  <c r="E575" i="8" s="1"/>
  <c r="D556" i="8"/>
  <c r="D557" i="8"/>
  <c r="D558" i="8"/>
  <c r="D559" i="8"/>
  <c r="D560" i="8"/>
  <c r="D543" i="8"/>
  <c r="C544" i="8"/>
  <c r="C545" i="8"/>
  <c r="C546" i="8"/>
  <c r="C547" i="8"/>
  <c r="G547" i="8" s="1"/>
  <c r="C548" i="8"/>
  <c r="G548" i="8" s="1"/>
  <c r="C549" i="8"/>
  <c r="G549" i="8" s="1"/>
  <c r="C550" i="8"/>
  <c r="C551" i="8"/>
  <c r="C552" i="8"/>
  <c r="C553" i="8"/>
  <c r="C554" i="8"/>
  <c r="C555" i="8"/>
  <c r="G555" i="8" s="1"/>
  <c r="C556" i="8"/>
  <c r="G556" i="8" s="1"/>
  <c r="C557" i="8"/>
  <c r="G557" i="8" s="1"/>
  <c r="C558" i="8"/>
  <c r="C559" i="8"/>
  <c r="C560" i="8"/>
  <c r="C543" i="8"/>
  <c r="B544" i="8"/>
  <c r="C564" i="8" s="1"/>
  <c r="B545" i="8"/>
  <c r="F545" i="8" s="1"/>
  <c r="B546" i="8"/>
  <c r="F546" i="8" s="1"/>
  <c r="B547" i="8"/>
  <c r="F547" i="8" s="1"/>
  <c r="B548" i="8"/>
  <c r="B549" i="8"/>
  <c r="B550" i="8"/>
  <c r="B551" i="8"/>
  <c r="C571" i="8" s="1"/>
  <c r="B552" i="8"/>
  <c r="C572" i="8" s="1"/>
  <c r="B553" i="8"/>
  <c r="F553" i="8" s="1"/>
  <c r="B554" i="8"/>
  <c r="F554" i="8" s="1"/>
  <c r="B555" i="8"/>
  <c r="F555" i="8" s="1"/>
  <c r="B556" i="8"/>
  <c r="B557" i="8"/>
  <c r="B558" i="8"/>
  <c r="B559" i="8"/>
  <c r="C579" i="8" s="1"/>
  <c r="B560" i="8"/>
  <c r="B543" i="8"/>
  <c r="F543" i="8" s="1"/>
  <c r="E571" i="8" l="1"/>
  <c r="E565" i="8"/>
  <c r="E580" i="8"/>
  <c r="E572" i="8"/>
  <c r="E564" i="8"/>
  <c r="F560" i="8"/>
  <c r="G568" i="8"/>
  <c r="C574" i="8"/>
  <c r="C566" i="8"/>
  <c r="C569" i="8"/>
  <c r="C563" i="8"/>
  <c r="G553" i="8"/>
  <c r="G573" i="8" s="1"/>
  <c r="G545" i="8"/>
  <c r="E577" i="8"/>
  <c r="E569" i="8"/>
  <c r="C580" i="8"/>
  <c r="F558" i="8"/>
  <c r="F550" i="8"/>
  <c r="G560" i="8"/>
  <c r="G552" i="8"/>
  <c r="G544" i="8"/>
  <c r="E576" i="8"/>
  <c r="E568" i="8"/>
  <c r="F557" i="8"/>
  <c r="G577" i="8" s="1"/>
  <c r="F549" i="8"/>
  <c r="G559" i="8"/>
  <c r="G551" i="8"/>
  <c r="C576" i="8"/>
  <c r="F548" i="8"/>
  <c r="C578" i="8"/>
  <c r="G550" i="8"/>
  <c r="G570" i="8" s="1"/>
  <c r="E574" i="8"/>
  <c r="E566" i="8"/>
  <c r="G569" i="8"/>
  <c r="C577" i="8"/>
  <c r="G567" i="8"/>
  <c r="G575" i="8"/>
  <c r="G565" i="8"/>
  <c r="F556" i="8"/>
  <c r="G576" i="8" s="1"/>
  <c r="C568" i="8"/>
  <c r="C567" i="8"/>
  <c r="F552" i="8"/>
  <c r="F544" i="8"/>
  <c r="G564" i="8" s="1"/>
  <c r="G554" i="8"/>
  <c r="G574" i="8" s="1"/>
  <c r="G546" i="8"/>
  <c r="G566" i="8" s="1"/>
  <c r="C573" i="8"/>
  <c r="C565" i="8"/>
  <c r="G558" i="8"/>
  <c r="G578" i="8" s="1"/>
  <c r="C575" i="8"/>
  <c r="F559" i="8"/>
  <c r="F551" i="8"/>
  <c r="G543" i="8"/>
  <c r="G563" i="8" s="1"/>
  <c r="C570" i="8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G580" i="8" l="1"/>
  <c r="G571" i="8"/>
  <c r="G579" i="8"/>
  <c r="G572" i="8"/>
  <c r="Q25" i="1"/>
  <c r="N10" i="2"/>
  <c r="P10" i="2" s="1"/>
  <c r="N21" i="2" l="1"/>
  <c r="P21" i="2" s="1"/>
  <c r="N13" i="2"/>
  <c r="P13" i="2" s="1"/>
  <c r="N24" i="2"/>
  <c r="P24" i="2" s="1"/>
  <c r="N23" i="2"/>
  <c r="P23" i="2" s="1"/>
  <c r="N20" i="2"/>
  <c r="P20" i="2" s="1"/>
  <c r="N12" i="2"/>
  <c r="P12" i="2" s="1"/>
  <c r="N18" i="2"/>
  <c r="P18" i="2" s="1"/>
  <c r="N17" i="2"/>
  <c r="P17" i="2" s="1"/>
  <c r="N11" i="2"/>
  <c r="P11" i="2" s="1"/>
  <c r="N9" i="2"/>
  <c r="P9" i="2" s="1"/>
  <c r="N8" i="2"/>
  <c r="N19" i="2"/>
  <c r="P19" i="2" s="1"/>
  <c r="N15" i="2"/>
  <c r="P15" i="2" s="1"/>
  <c r="N14" i="2"/>
  <c r="P14" i="2" s="1"/>
  <c r="N22" i="2"/>
  <c r="P22" i="2" s="1"/>
  <c r="N16" i="2"/>
  <c r="P16" i="2" s="1"/>
  <c r="R9" i="1"/>
  <c r="R10" i="1"/>
  <c r="R11" i="1"/>
  <c r="R12" i="1"/>
  <c r="R13" i="1"/>
  <c r="R14" i="1"/>
  <c r="R15" i="1"/>
  <c r="R16" i="1"/>
  <c r="R17" i="1"/>
  <c r="R18" i="1"/>
  <c r="R20" i="1"/>
  <c r="R21" i="1"/>
  <c r="R22" i="1"/>
  <c r="R23" i="1"/>
  <c r="R24" i="1"/>
  <c r="R8" i="1"/>
  <c r="B21" i="4"/>
  <c r="R19" i="1" l="1"/>
  <c r="R25" i="1" s="1"/>
  <c r="P8" i="2"/>
  <c r="P25" i="2" s="1"/>
  <c r="N25" i="2"/>
  <c r="K32" i="3"/>
  <c r="L32" i="3"/>
  <c r="M32" i="3"/>
  <c r="K33" i="3"/>
  <c r="L33" i="3"/>
  <c r="M33" i="3"/>
  <c r="K34" i="3"/>
  <c r="L34" i="3"/>
  <c r="M34" i="3"/>
  <c r="K35" i="3"/>
  <c r="L35" i="3"/>
  <c r="M35" i="3"/>
  <c r="K36" i="3"/>
  <c r="L36" i="3"/>
  <c r="M36" i="3"/>
  <c r="K37" i="3"/>
  <c r="L37" i="3"/>
  <c r="M37" i="3"/>
  <c r="K38" i="3"/>
  <c r="L38" i="3"/>
  <c r="M38" i="3"/>
  <c r="K39" i="3"/>
  <c r="L39" i="3"/>
  <c r="M39" i="3"/>
  <c r="K40" i="3"/>
  <c r="L40" i="3"/>
  <c r="M40" i="3"/>
  <c r="K41" i="3"/>
  <c r="L41" i="3"/>
  <c r="M41" i="3"/>
  <c r="K42" i="3"/>
  <c r="L42" i="3"/>
  <c r="M42" i="3"/>
  <c r="K43" i="3"/>
  <c r="L43" i="3"/>
  <c r="M43" i="3"/>
  <c r="K44" i="3"/>
  <c r="L44" i="3"/>
  <c r="M44" i="3"/>
  <c r="K45" i="3"/>
  <c r="L45" i="3"/>
  <c r="M45" i="3"/>
  <c r="K46" i="3"/>
  <c r="L46" i="3"/>
  <c r="M46" i="3"/>
  <c r="K47" i="3"/>
  <c r="L47" i="3"/>
  <c r="M47" i="3"/>
  <c r="K48" i="3"/>
  <c r="L48" i="3"/>
  <c r="M48" i="3"/>
  <c r="L31" i="3"/>
  <c r="M31" i="3"/>
  <c r="K31" i="3"/>
  <c r="K9" i="3"/>
  <c r="L9" i="3"/>
  <c r="M9" i="3"/>
  <c r="K10" i="3"/>
  <c r="L10" i="3"/>
  <c r="M10" i="3"/>
  <c r="K11" i="3"/>
  <c r="L11" i="3"/>
  <c r="M11" i="3"/>
  <c r="K12" i="3"/>
  <c r="L12" i="3"/>
  <c r="M12" i="3"/>
  <c r="K13" i="3"/>
  <c r="L13" i="3"/>
  <c r="M13" i="3"/>
  <c r="K14" i="3"/>
  <c r="L14" i="3"/>
  <c r="M14" i="3"/>
  <c r="K15" i="3"/>
  <c r="L15" i="3"/>
  <c r="M15" i="3"/>
  <c r="K16" i="3"/>
  <c r="L16" i="3"/>
  <c r="M16" i="3"/>
  <c r="K17" i="3"/>
  <c r="L17" i="3"/>
  <c r="M17" i="3"/>
  <c r="K18" i="3"/>
  <c r="L18" i="3"/>
  <c r="M18" i="3"/>
  <c r="K19" i="3"/>
  <c r="L19" i="3"/>
  <c r="M19" i="3"/>
  <c r="K20" i="3"/>
  <c r="L20" i="3"/>
  <c r="M20" i="3"/>
  <c r="K21" i="3"/>
  <c r="L21" i="3"/>
  <c r="M21" i="3"/>
  <c r="K22" i="3"/>
  <c r="L22" i="3"/>
  <c r="M22" i="3"/>
  <c r="K23" i="3"/>
  <c r="L23" i="3"/>
  <c r="M23" i="3"/>
  <c r="K24" i="3"/>
  <c r="L24" i="3"/>
  <c r="M24" i="3"/>
  <c r="K25" i="3"/>
  <c r="L25" i="3"/>
  <c r="M25" i="3"/>
  <c r="L8" i="3"/>
  <c r="M8" i="3"/>
  <c r="K8" i="3"/>
  <c r="H32" i="3"/>
  <c r="I32" i="3"/>
  <c r="J32" i="3"/>
  <c r="H33" i="3"/>
  <c r="I33" i="3"/>
  <c r="J33" i="3"/>
  <c r="H34" i="3"/>
  <c r="I34" i="3"/>
  <c r="J34" i="3"/>
  <c r="H35" i="3"/>
  <c r="I35" i="3"/>
  <c r="J35" i="3"/>
  <c r="H36" i="3"/>
  <c r="I36" i="3"/>
  <c r="J36" i="3"/>
  <c r="H37" i="3"/>
  <c r="I37" i="3"/>
  <c r="J37" i="3"/>
  <c r="H38" i="3"/>
  <c r="I38" i="3"/>
  <c r="J38" i="3"/>
  <c r="H39" i="3"/>
  <c r="I39" i="3"/>
  <c r="J39" i="3"/>
  <c r="H40" i="3"/>
  <c r="I40" i="3"/>
  <c r="J40" i="3"/>
  <c r="H41" i="3"/>
  <c r="I41" i="3"/>
  <c r="J41" i="3"/>
  <c r="H42" i="3"/>
  <c r="I42" i="3"/>
  <c r="J42" i="3"/>
  <c r="H43" i="3"/>
  <c r="I43" i="3"/>
  <c r="J43" i="3"/>
  <c r="H44" i="3"/>
  <c r="I44" i="3"/>
  <c r="J44" i="3"/>
  <c r="H45" i="3"/>
  <c r="I45" i="3"/>
  <c r="J45" i="3"/>
  <c r="H46" i="3"/>
  <c r="I46" i="3"/>
  <c r="J46" i="3"/>
  <c r="H47" i="3"/>
  <c r="I47" i="3"/>
  <c r="J47" i="3"/>
  <c r="H48" i="3"/>
  <c r="I48" i="3"/>
  <c r="J48" i="3"/>
  <c r="I31" i="3"/>
  <c r="J31" i="3"/>
  <c r="H31" i="3"/>
  <c r="H9" i="3"/>
  <c r="I9" i="3"/>
  <c r="J9" i="3"/>
  <c r="H10" i="3"/>
  <c r="I10" i="3"/>
  <c r="J10" i="3"/>
  <c r="H11" i="3"/>
  <c r="I11" i="3"/>
  <c r="J11" i="3"/>
  <c r="H12" i="3"/>
  <c r="I12" i="3"/>
  <c r="J12" i="3"/>
  <c r="H13" i="3"/>
  <c r="I13" i="3"/>
  <c r="J13" i="3"/>
  <c r="H14" i="3"/>
  <c r="I14" i="3"/>
  <c r="J14" i="3"/>
  <c r="H15" i="3"/>
  <c r="I15" i="3"/>
  <c r="J15" i="3"/>
  <c r="H16" i="3"/>
  <c r="I16" i="3"/>
  <c r="J16" i="3"/>
  <c r="H17" i="3"/>
  <c r="I17" i="3"/>
  <c r="J17" i="3"/>
  <c r="H18" i="3"/>
  <c r="I18" i="3"/>
  <c r="J18" i="3"/>
  <c r="H19" i="3"/>
  <c r="I19" i="3"/>
  <c r="J19" i="3"/>
  <c r="H20" i="3"/>
  <c r="I20" i="3"/>
  <c r="J20" i="3"/>
  <c r="H21" i="3"/>
  <c r="I21" i="3"/>
  <c r="J21" i="3"/>
  <c r="H22" i="3"/>
  <c r="I22" i="3"/>
  <c r="J22" i="3"/>
  <c r="H23" i="3"/>
  <c r="I23" i="3"/>
  <c r="J23" i="3"/>
  <c r="H24" i="3"/>
  <c r="I24" i="3"/>
  <c r="J24" i="3"/>
  <c r="H25" i="3"/>
  <c r="I25" i="3"/>
  <c r="J25" i="3"/>
  <c r="I8" i="3"/>
  <c r="J8" i="3"/>
  <c r="H8" i="3"/>
  <c r="E32" i="3"/>
  <c r="F32" i="3"/>
  <c r="G32" i="3"/>
  <c r="E33" i="3"/>
  <c r="F33" i="3"/>
  <c r="G33" i="3"/>
  <c r="E34" i="3"/>
  <c r="F34" i="3"/>
  <c r="G34" i="3"/>
  <c r="E35" i="3"/>
  <c r="F35" i="3"/>
  <c r="G35" i="3"/>
  <c r="E36" i="3"/>
  <c r="F36" i="3"/>
  <c r="G36" i="3"/>
  <c r="E37" i="3"/>
  <c r="F37" i="3"/>
  <c r="G37" i="3"/>
  <c r="E38" i="3"/>
  <c r="F38" i="3"/>
  <c r="G38" i="3"/>
  <c r="E39" i="3"/>
  <c r="F39" i="3"/>
  <c r="G39" i="3"/>
  <c r="E40" i="3"/>
  <c r="F40" i="3"/>
  <c r="G40" i="3"/>
  <c r="E41" i="3"/>
  <c r="F41" i="3"/>
  <c r="G41" i="3"/>
  <c r="E42" i="3"/>
  <c r="F42" i="3"/>
  <c r="G42" i="3"/>
  <c r="E43" i="3"/>
  <c r="F43" i="3"/>
  <c r="G43" i="3"/>
  <c r="E44" i="3"/>
  <c r="F44" i="3"/>
  <c r="G44" i="3"/>
  <c r="E45" i="3"/>
  <c r="F45" i="3"/>
  <c r="G45" i="3"/>
  <c r="E46" i="3"/>
  <c r="F46" i="3"/>
  <c r="G46" i="3"/>
  <c r="E47" i="3"/>
  <c r="F47" i="3"/>
  <c r="G47" i="3"/>
  <c r="E48" i="3"/>
  <c r="F48" i="3"/>
  <c r="G48" i="3"/>
  <c r="F31" i="3"/>
  <c r="G31" i="3"/>
  <c r="E31" i="3"/>
  <c r="E9" i="3"/>
  <c r="F9" i="3"/>
  <c r="G9" i="3"/>
  <c r="E10" i="3"/>
  <c r="F10" i="3"/>
  <c r="G10" i="3"/>
  <c r="E11" i="3"/>
  <c r="F11" i="3"/>
  <c r="G11" i="3"/>
  <c r="E12" i="3"/>
  <c r="F12" i="3"/>
  <c r="G12" i="3"/>
  <c r="E13" i="3"/>
  <c r="F13" i="3"/>
  <c r="G13" i="3"/>
  <c r="E14" i="3"/>
  <c r="F14" i="3"/>
  <c r="G14" i="3"/>
  <c r="E15" i="3"/>
  <c r="F15" i="3"/>
  <c r="G15" i="3"/>
  <c r="E16" i="3"/>
  <c r="F16" i="3"/>
  <c r="G16" i="3"/>
  <c r="E17" i="3"/>
  <c r="F17" i="3"/>
  <c r="G17" i="3"/>
  <c r="E18" i="3"/>
  <c r="F18" i="3"/>
  <c r="G18" i="3"/>
  <c r="E19" i="3"/>
  <c r="F19" i="3"/>
  <c r="G19" i="3"/>
  <c r="E20" i="3"/>
  <c r="F20" i="3"/>
  <c r="G20" i="3"/>
  <c r="E21" i="3"/>
  <c r="F21" i="3"/>
  <c r="G21" i="3"/>
  <c r="E22" i="3"/>
  <c r="F22" i="3"/>
  <c r="G22" i="3"/>
  <c r="E23" i="3"/>
  <c r="F23" i="3"/>
  <c r="G23" i="3"/>
  <c r="E24" i="3"/>
  <c r="F24" i="3"/>
  <c r="G24" i="3"/>
  <c r="E25" i="3"/>
  <c r="F25" i="3"/>
  <c r="G25" i="3"/>
  <c r="F8" i="3"/>
  <c r="G8" i="3"/>
  <c r="E8" i="3"/>
  <c r="B32" i="3"/>
  <c r="C32" i="3"/>
  <c r="D32" i="3"/>
  <c r="B33" i="3"/>
  <c r="C33" i="3"/>
  <c r="D33" i="3"/>
  <c r="B34" i="3"/>
  <c r="C34" i="3"/>
  <c r="D34" i="3"/>
  <c r="B35" i="3"/>
  <c r="C35" i="3"/>
  <c r="D35" i="3"/>
  <c r="B36" i="3"/>
  <c r="C36" i="3"/>
  <c r="D36" i="3"/>
  <c r="B37" i="3"/>
  <c r="C37" i="3"/>
  <c r="D37" i="3"/>
  <c r="B38" i="3"/>
  <c r="C38" i="3"/>
  <c r="D38" i="3"/>
  <c r="B39" i="3"/>
  <c r="C39" i="3"/>
  <c r="D39" i="3"/>
  <c r="B40" i="3"/>
  <c r="C40" i="3"/>
  <c r="D40" i="3"/>
  <c r="B41" i="3"/>
  <c r="C41" i="3"/>
  <c r="D41" i="3"/>
  <c r="B42" i="3"/>
  <c r="C42" i="3"/>
  <c r="D42" i="3"/>
  <c r="B43" i="3"/>
  <c r="C43" i="3"/>
  <c r="D43" i="3"/>
  <c r="B44" i="3"/>
  <c r="C44" i="3"/>
  <c r="D44" i="3"/>
  <c r="B45" i="3"/>
  <c r="C45" i="3"/>
  <c r="D45" i="3"/>
  <c r="B46" i="3"/>
  <c r="C46" i="3"/>
  <c r="D46" i="3"/>
  <c r="B47" i="3"/>
  <c r="C47" i="3"/>
  <c r="D47" i="3"/>
  <c r="B48" i="3"/>
  <c r="C48" i="3"/>
  <c r="D48" i="3"/>
  <c r="C31" i="3"/>
  <c r="D31" i="3"/>
  <c r="B31" i="3"/>
  <c r="B9" i="3"/>
  <c r="C9" i="3"/>
  <c r="D9" i="3"/>
  <c r="B10" i="3"/>
  <c r="C10" i="3"/>
  <c r="D10" i="3"/>
  <c r="B11" i="3"/>
  <c r="C11" i="3"/>
  <c r="D11" i="3"/>
  <c r="B12" i="3"/>
  <c r="C12" i="3"/>
  <c r="D12" i="3"/>
  <c r="B13" i="3"/>
  <c r="C13" i="3"/>
  <c r="D13" i="3"/>
  <c r="B14" i="3"/>
  <c r="C14" i="3"/>
  <c r="D14" i="3"/>
  <c r="B15" i="3"/>
  <c r="C15" i="3"/>
  <c r="D15" i="3"/>
  <c r="B16" i="3"/>
  <c r="C16" i="3"/>
  <c r="D16" i="3"/>
  <c r="B17" i="3"/>
  <c r="C17" i="3"/>
  <c r="D17" i="3"/>
  <c r="B18" i="3"/>
  <c r="C18" i="3"/>
  <c r="D18" i="3"/>
  <c r="B19" i="3"/>
  <c r="C19" i="3"/>
  <c r="D19" i="3"/>
  <c r="B20" i="3"/>
  <c r="C20" i="3"/>
  <c r="D20" i="3"/>
  <c r="B21" i="3"/>
  <c r="C21" i="3"/>
  <c r="D21" i="3"/>
  <c r="B22" i="3"/>
  <c r="C22" i="3"/>
  <c r="D22" i="3"/>
  <c r="B23" i="3"/>
  <c r="C23" i="3"/>
  <c r="D23" i="3"/>
  <c r="B24" i="3"/>
  <c r="C24" i="3"/>
  <c r="D24" i="3"/>
  <c r="B25" i="3"/>
  <c r="C25" i="3"/>
  <c r="D25" i="3"/>
  <c r="C8" i="3"/>
  <c r="D8" i="3"/>
  <c r="B8" i="3"/>
  <c r="E22" i="4"/>
  <c r="F22" i="4"/>
  <c r="G22" i="4"/>
  <c r="E23" i="4"/>
  <c r="F23" i="4"/>
  <c r="G23" i="4"/>
  <c r="E24" i="4"/>
  <c r="F24" i="4"/>
  <c r="G24" i="4"/>
  <c r="E25" i="4"/>
  <c r="F25" i="4"/>
  <c r="G25" i="4"/>
  <c r="E26" i="4"/>
  <c r="F26" i="4"/>
  <c r="G26" i="4"/>
  <c r="E27" i="4"/>
  <c r="F27" i="4"/>
  <c r="G27" i="4"/>
  <c r="E28" i="4"/>
  <c r="F28" i="4"/>
  <c r="G28" i="4"/>
  <c r="F21" i="4"/>
  <c r="G21" i="4"/>
  <c r="E21" i="4"/>
  <c r="E66" i="3" l="1"/>
  <c r="G65" i="3"/>
  <c r="G57" i="3"/>
  <c r="G68" i="3"/>
  <c r="G62" i="3"/>
  <c r="F71" i="3"/>
  <c r="F65" i="3"/>
  <c r="F59" i="3"/>
  <c r="F57" i="3"/>
  <c r="F55" i="3"/>
  <c r="E71" i="3"/>
  <c r="G69" i="3"/>
  <c r="G67" i="3"/>
  <c r="E65" i="3"/>
  <c r="E63" i="3"/>
  <c r="G61" i="3"/>
  <c r="G59" i="3"/>
  <c r="E57" i="3"/>
  <c r="E55" i="3"/>
  <c r="F67" i="3"/>
  <c r="F61" i="3"/>
  <c r="F62" i="3"/>
  <c r="F69" i="3"/>
  <c r="F63" i="3"/>
  <c r="G54" i="3"/>
  <c r="F68" i="3"/>
  <c r="G66" i="3"/>
  <c r="E62" i="3"/>
  <c r="G58" i="3"/>
  <c r="E58" i="3"/>
  <c r="K69" i="3"/>
  <c r="L69" i="3"/>
  <c r="M69" i="3"/>
  <c r="M65" i="3"/>
  <c r="K65" i="3"/>
  <c r="L65" i="3"/>
  <c r="K63" i="3"/>
  <c r="L63" i="3"/>
  <c r="M63" i="3"/>
  <c r="K61" i="3"/>
  <c r="M61" i="3"/>
  <c r="L61" i="3"/>
  <c r="K59" i="3"/>
  <c r="L59" i="3"/>
  <c r="M59" i="3"/>
  <c r="K55" i="3"/>
  <c r="L55" i="3"/>
  <c r="M55" i="3"/>
  <c r="K71" i="3"/>
  <c r="L71" i="3"/>
  <c r="M71" i="3"/>
  <c r="K67" i="3"/>
  <c r="L67" i="3"/>
  <c r="M67" i="3"/>
  <c r="M57" i="3"/>
  <c r="K57" i="3"/>
  <c r="L57" i="3"/>
  <c r="K70" i="3"/>
  <c r="M70" i="3"/>
  <c r="L70" i="3"/>
  <c r="L68" i="3"/>
  <c r="M68" i="3"/>
  <c r="K68" i="3"/>
  <c r="K66" i="3"/>
  <c r="L66" i="3"/>
  <c r="M66" i="3"/>
  <c r="L64" i="3"/>
  <c r="K64" i="3"/>
  <c r="M64" i="3"/>
  <c r="K62" i="3"/>
  <c r="M62" i="3"/>
  <c r="L62" i="3"/>
  <c r="L60" i="3"/>
  <c r="M60" i="3"/>
  <c r="K60" i="3"/>
  <c r="K58" i="3"/>
  <c r="L58" i="3"/>
  <c r="M58" i="3"/>
  <c r="K56" i="3"/>
  <c r="L56" i="3"/>
  <c r="M56" i="3"/>
  <c r="L54" i="3"/>
  <c r="M54" i="3"/>
  <c r="K54" i="3"/>
  <c r="I70" i="3"/>
  <c r="J70" i="3"/>
  <c r="H70" i="3"/>
  <c r="H68" i="3"/>
  <c r="I68" i="3"/>
  <c r="J68" i="3"/>
  <c r="H66" i="3"/>
  <c r="I66" i="3"/>
  <c r="J66" i="3"/>
  <c r="H64" i="3"/>
  <c r="I64" i="3"/>
  <c r="J64" i="3"/>
  <c r="I62" i="3"/>
  <c r="J62" i="3"/>
  <c r="H62" i="3"/>
  <c r="H60" i="3"/>
  <c r="I60" i="3"/>
  <c r="J60" i="3"/>
  <c r="H58" i="3"/>
  <c r="I58" i="3"/>
  <c r="J58" i="3"/>
  <c r="H56" i="3"/>
  <c r="I56" i="3"/>
  <c r="J56" i="3"/>
  <c r="I54" i="3"/>
  <c r="H54" i="3"/>
  <c r="J54" i="3"/>
  <c r="H71" i="3"/>
  <c r="I71" i="3"/>
  <c r="J71" i="3"/>
  <c r="H69" i="3"/>
  <c r="I69" i="3"/>
  <c r="J69" i="3"/>
  <c r="J67" i="3"/>
  <c r="H67" i="3"/>
  <c r="I67" i="3"/>
  <c r="H65" i="3"/>
  <c r="I65" i="3"/>
  <c r="J65" i="3"/>
  <c r="H63" i="3"/>
  <c r="I63" i="3"/>
  <c r="J63" i="3"/>
  <c r="H61" i="3"/>
  <c r="I61" i="3"/>
  <c r="J61" i="3"/>
  <c r="J59" i="3"/>
  <c r="H59" i="3"/>
  <c r="I59" i="3"/>
  <c r="H57" i="3"/>
  <c r="I57" i="3"/>
  <c r="J57" i="3"/>
  <c r="H55" i="3"/>
  <c r="I55" i="3"/>
  <c r="J55" i="3"/>
  <c r="E59" i="3"/>
  <c r="E67" i="3"/>
  <c r="G55" i="3"/>
  <c r="G63" i="3"/>
  <c r="G71" i="3"/>
  <c r="E68" i="3"/>
  <c r="F58" i="3"/>
  <c r="F66" i="3"/>
  <c r="E61" i="3"/>
  <c r="E69" i="3"/>
  <c r="E54" i="3"/>
  <c r="F54" i="3"/>
  <c r="B70" i="3"/>
  <c r="C70" i="3"/>
  <c r="D70" i="3"/>
  <c r="B68" i="3"/>
  <c r="C68" i="3"/>
  <c r="D68" i="3"/>
  <c r="C66" i="3"/>
  <c r="D66" i="3"/>
  <c r="B66" i="3"/>
  <c r="B64" i="3"/>
  <c r="C64" i="3"/>
  <c r="D64" i="3"/>
  <c r="B62" i="3"/>
  <c r="C62" i="3"/>
  <c r="D62" i="3"/>
  <c r="D60" i="3"/>
  <c r="B60" i="3"/>
  <c r="C60" i="3"/>
  <c r="C58" i="3"/>
  <c r="D58" i="3"/>
  <c r="B58" i="3"/>
  <c r="B56" i="3"/>
  <c r="C56" i="3"/>
  <c r="D56" i="3"/>
  <c r="C71" i="3"/>
  <c r="D71" i="3"/>
  <c r="B71" i="3"/>
  <c r="B69" i="3"/>
  <c r="C69" i="3"/>
  <c r="D69" i="3"/>
  <c r="B67" i="3"/>
  <c r="C67" i="3"/>
  <c r="D67" i="3"/>
  <c r="B65" i="3"/>
  <c r="C65" i="3"/>
  <c r="D65" i="3"/>
  <c r="D63" i="3"/>
  <c r="B63" i="3"/>
  <c r="C63" i="3"/>
  <c r="B61" i="3"/>
  <c r="C61" i="3"/>
  <c r="D61" i="3"/>
  <c r="B59" i="3"/>
  <c r="C59" i="3"/>
  <c r="D59" i="3"/>
  <c r="B57" i="3"/>
  <c r="C57" i="3"/>
  <c r="D57" i="3"/>
  <c r="B55" i="3"/>
  <c r="C55" i="3"/>
  <c r="D55" i="3"/>
  <c r="C54" i="3"/>
  <c r="D54" i="3"/>
  <c r="B54" i="3"/>
  <c r="J21" i="4"/>
  <c r="C21" i="4"/>
  <c r="D21" i="4"/>
  <c r="D28" i="4"/>
  <c r="B28" i="4"/>
  <c r="C28" i="4"/>
  <c r="B27" i="4"/>
  <c r="C27" i="4"/>
  <c r="D27" i="4"/>
  <c r="C23" i="4"/>
  <c r="D23" i="4"/>
  <c r="B23" i="4"/>
  <c r="B22" i="4"/>
  <c r="C22" i="4"/>
  <c r="D22" i="4"/>
  <c r="B26" i="4"/>
  <c r="C26" i="4"/>
  <c r="D26" i="4"/>
  <c r="B25" i="4"/>
  <c r="C25" i="4"/>
  <c r="D25" i="4"/>
  <c r="B24" i="4"/>
  <c r="C24" i="4"/>
  <c r="D24" i="4"/>
  <c r="I21" i="4" l="1"/>
  <c r="H22" i="4"/>
  <c r="J22" i="4"/>
  <c r="I22" i="4"/>
  <c r="J25" i="4"/>
  <c r="H25" i="4"/>
  <c r="I25" i="4"/>
  <c r="H24" i="4"/>
  <c r="J24" i="4"/>
  <c r="I24" i="4"/>
  <c r="H26" i="4"/>
  <c r="I26" i="4"/>
  <c r="J26" i="4"/>
  <c r="H23" i="4"/>
  <c r="I23" i="4"/>
  <c r="J23" i="4"/>
  <c r="H28" i="4"/>
  <c r="I28" i="4"/>
  <c r="J28" i="4"/>
  <c r="H21" i="4"/>
  <c r="I27" i="4"/>
  <c r="J27" i="4"/>
  <c r="H27" i="4"/>
</calcChain>
</file>

<file path=xl/sharedStrings.xml><?xml version="1.0" encoding="utf-8"?>
<sst xmlns="http://schemas.openxmlformats.org/spreadsheetml/2006/main" count="383" uniqueCount="85">
  <si>
    <t>Vivienda</t>
  </si>
  <si>
    <t>Uso distinto a vivienda</t>
  </si>
  <si>
    <t>Total</t>
  </si>
  <si>
    <t>Andalucía</t>
  </si>
  <si>
    <t>Aragón</t>
  </si>
  <si>
    <t>Asturias</t>
  </si>
  <si>
    <t>Illes Balears</t>
  </si>
  <si>
    <t>Canarias</t>
  </si>
  <si>
    <t>Cantabria</t>
  </si>
  <si>
    <t>Castilla y León</t>
  </si>
  <si>
    <t>Castilla-La Mancha</t>
  </si>
  <si>
    <t>Cataluña</t>
  </si>
  <si>
    <t>Extremadura</t>
  </si>
  <si>
    <t>Galicia</t>
  </si>
  <si>
    <t>Madrid</t>
  </si>
  <si>
    <t>Murcia</t>
  </si>
  <si>
    <t>Navarra</t>
  </si>
  <si>
    <t>País Vasco</t>
  </si>
  <si>
    <t>La Rioja</t>
  </si>
  <si>
    <t>Entrega de posesion</t>
  </si>
  <si>
    <t>Enervacion</t>
  </si>
  <si>
    <t>Archivo para ejecucion</t>
  </si>
  <si>
    <t>Otras causas</t>
  </si>
  <si>
    <t>TOTAL</t>
  </si>
  <si>
    <t>C. Valenciana</t>
  </si>
  <si>
    <t>parcialmente</t>
  </si>
  <si>
    <t>demanda</t>
  </si>
  <si>
    <t>Estimando la demanda totalmente</t>
  </si>
  <si>
    <t>Estimando la demanda parcialmente</t>
  </si>
  <si>
    <t>Desestimando la demanda</t>
  </si>
  <si>
    <t>Falta de pago de la renta  o de cantidades que se asimilan</t>
  </si>
  <si>
    <t>Denegacion de prorroga</t>
  </si>
  <si>
    <t xml:space="preserve">Otros    </t>
  </si>
  <si>
    <t>Acción principal ejercitada en la demanda</t>
  </si>
  <si>
    <t>Viviendas</t>
  </si>
  <si>
    <t xml:space="preserve">Estimando la demanda </t>
  </si>
  <si>
    <t>Falta de pago de la renta o de cantidades que se asimilan (incluido fianzas)</t>
  </si>
  <si>
    <t>Subarriendo o cesion inconsentidos</t>
  </si>
  <si>
    <t>Realizacion de actividades molestas, insalubres o peligrosas</t>
  </si>
  <si>
    <t>No uso como vivienda permanente</t>
  </si>
  <si>
    <t>Denegacion de proroga</t>
  </si>
  <si>
    <t>Otros</t>
  </si>
  <si>
    <t>Decretos según tipo, TSJ, vivienda u otro uso</t>
  </si>
  <si>
    <t>Sentencias según pronunciamiento, causa del litigio,TSJ, vivienda u otro uso</t>
  </si>
  <si>
    <t>Sentencias según pronunciamiento (porcentaje) , causa del litigio, TSJ, vivienda u otro uso</t>
  </si>
  <si>
    <t>Sentencias según pronunciamiento, causa del litigio, vivienda u otro uso</t>
  </si>
  <si>
    <t>Fuente</t>
  </si>
  <si>
    <t>i</t>
  </si>
  <si>
    <t>El juez acoge la totalidad de las pretensiones del demandantes</t>
  </si>
  <si>
    <t>El juez solo estima parte de las pretensiones del demandante</t>
  </si>
  <si>
    <t>En los decretos</t>
  </si>
  <si>
    <t>En las sentencias</t>
  </si>
  <si>
    <t>Realizacion de daños u obras no consentidas</t>
  </si>
  <si>
    <t>Se recogen por medio de dos cuadros incluidos en los boletines de los juzgados de primera instancia y primera instancia e instrucción dentro del bloque de resoluciones finales civiles</t>
  </si>
  <si>
    <t xml:space="preserve">Fuente:   </t>
  </si>
  <si>
    <t>Definiciones</t>
  </si>
  <si>
    <t>Si el demandado, en el plazo concedido no desaloja el inmueble, paga al actor la totalidad de lo adeudado o comparece para formular oposición a la demanda.</t>
  </si>
  <si>
    <t>Otras formas de terminación anticipada del proceso producidas una vez admitida a trámite la demanda, por ejemplo, desistimiento</t>
  </si>
  <si>
    <t>Si el demandado atendiere el requerimiento en cuanto al desalojo del inmueble sin formular oposición ni pagar la cantidad que se reclamase.</t>
  </si>
  <si>
    <t>Si, antes de la celebración de la vista, el arrendatario paga al actor o pone a su disposición en el tribunal o notarialmente el importe de las cantidades reclamadas en  la demanda y el de las que adeude en el momento de dicho pago enervador del desahucio.</t>
  </si>
  <si>
    <t>El juez desestima la totalidad de las pretensiones del demandante</t>
  </si>
  <si>
    <t>Sentencias</t>
  </si>
  <si>
    <t>Decretos</t>
  </si>
  <si>
    <t>Evolución del número de sentencias y decretos, por TSJ</t>
  </si>
  <si>
    <t>Otros    (*)</t>
  </si>
  <si>
    <t>(*) incluye Subarriendo o cesion inconsentidos, Realizacion de actividades molestas, insalubres o peligrosas, No uso como vivienda permanente, Realizacion de daños u obras no consentidas, y Otros</t>
  </si>
  <si>
    <t>Distinto a vivienda</t>
  </si>
  <si>
    <t>VIVIENDA. ESTIMAMDO DEMANDA TOTALMENTE</t>
  </si>
  <si>
    <t>VIVIENDA. ESTIMAMDO DEMANDA PARCIALMENTE</t>
  </si>
  <si>
    <t>VIVIENDA. DESESTIMANDO LA DEMANDA</t>
  </si>
  <si>
    <t>OTRO USO DISTINTO VIVIENDA. ESTIMAMDO DEMANDA TOTALMENTE</t>
  </si>
  <si>
    <t>OTRO USO DISTINTO VIVIENDA. ESTIMAMDO DEMANDA PARCIALMENTE</t>
  </si>
  <si>
    <t>OTRO USO DISTINTO VIVIENDA. DESESTIMANDO LA DEMANDA</t>
  </si>
  <si>
    <t>2024 V</t>
  </si>
  <si>
    <t>2025V</t>
  </si>
  <si>
    <t>2024 Nov</t>
  </si>
  <si>
    <t>2025NOv</t>
  </si>
  <si>
    <t>2024total</t>
  </si>
  <si>
    <t>2025total</t>
  </si>
  <si>
    <t>sentencias</t>
  </si>
  <si>
    <t>2025nov</t>
  </si>
  <si>
    <t>2025v</t>
  </si>
  <si>
    <t>-</t>
  </si>
  <si>
    <t>Datos obtenidos en los boletines trimestrales recogidos por el CGPJ en los juzgados de primera instancia y primera instancia e instrucción o  los órganos correspondientes en los Tribunales de Instancia constituidos en el periodo.</t>
  </si>
  <si>
    <t>Otros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</si>
</sst>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22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1"/>
      <color theme="4"/>
      <name val="Verdana"/>
      <family val="2"/>
    </font>
    <font>
      <b/>
      <sz val="11"/>
      <color theme="0"/>
      <name val="Verdana"/>
      <family val="2"/>
    </font>
    <font>
      <b/>
      <sz val="10"/>
      <color theme="0"/>
      <name val="Verdana"/>
      <family val="2"/>
    </font>
    <font>
      <b/>
      <sz val="10"/>
      <color theme="4"/>
      <name val="Verdana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Verdana"/>
      <family val="2"/>
    </font>
    <font>
      <b/>
      <sz val="11"/>
      <color theme="10"/>
      <name val="Verdana"/>
      <family val="2"/>
    </font>
    <font>
      <b/>
      <sz val="11"/>
      <color theme="3"/>
      <name val="Verdana"/>
      <family val="2"/>
    </font>
    <font>
      <b/>
      <sz val="18"/>
      <color rgb="FFFFFFFF"/>
      <name val="Calibri"/>
      <family val="2"/>
      <scheme val="minor"/>
    </font>
    <font>
      <sz val="11"/>
      <name val="Calibri"/>
      <family val="2"/>
      <scheme val="minor"/>
    </font>
    <font>
      <sz val="11"/>
      <color indexed="18"/>
      <name val="Calibri"/>
      <family val="2"/>
      <scheme val="minor"/>
    </font>
    <font>
      <b/>
      <sz val="12"/>
      <color theme="0"/>
      <name val="Verdana"/>
      <family val="2"/>
    </font>
    <font>
      <b/>
      <sz val="11"/>
      <name val="Verdana"/>
      <family val="2"/>
    </font>
    <font>
      <sz val="11"/>
      <color theme="1"/>
      <name val="Verdana"/>
      <family val="2"/>
    </font>
    <font>
      <sz val="11"/>
      <color rgb="FF00B0F0"/>
      <name val="Calibri"/>
      <family val="2"/>
      <scheme val="minor"/>
    </font>
    <font>
      <b/>
      <sz val="10"/>
      <color theme="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4" tint="0.79995117038483843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theme="4" tint="0.79998168889431442"/>
      </bottom>
      <diagonal/>
    </border>
    <border>
      <left style="thick">
        <color theme="4"/>
      </left>
      <right style="medium">
        <color theme="0"/>
      </right>
      <top style="thick">
        <color theme="4"/>
      </top>
      <bottom style="thick">
        <color theme="4"/>
      </bottom>
      <diagonal/>
    </border>
    <border>
      <left/>
      <right style="thick">
        <color theme="4"/>
      </right>
      <top style="thick">
        <color theme="4"/>
      </top>
      <bottom style="thick">
        <color theme="4"/>
      </bottom>
      <diagonal/>
    </border>
    <border>
      <left style="thick">
        <color theme="4"/>
      </left>
      <right style="medium">
        <color theme="0"/>
      </right>
      <top/>
      <bottom style="thick">
        <color theme="4"/>
      </bottom>
      <diagonal/>
    </border>
    <border>
      <left/>
      <right style="thick">
        <color theme="4"/>
      </right>
      <top/>
      <bottom style="thick">
        <color theme="4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9" fontId="20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1" xfId="0" applyFont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4" fillId="3" borderId="3" xfId="0" applyFont="1" applyFill="1" applyBorder="1" applyAlignment="1">
      <alignment horizontal="center" vertical="center" wrapText="1"/>
    </xf>
    <xf numFmtId="3" fontId="1" fillId="0" borderId="4" xfId="0" applyNumberFormat="1" applyFont="1" applyBorder="1" applyAlignment="1">
      <alignment vertical="center"/>
    </xf>
    <xf numFmtId="3" fontId="3" fillId="2" borderId="2" xfId="0" applyNumberFormat="1" applyFont="1" applyFill="1" applyBorder="1" applyAlignment="1" applyProtection="1">
      <alignment vertical="center"/>
      <protection locked="0"/>
    </xf>
    <xf numFmtId="164" fontId="3" fillId="2" borderId="2" xfId="0" applyNumberFormat="1" applyFont="1" applyFill="1" applyBorder="1" applyAlignment="1" applyProtection="1">
      <alignment vertical="center"/>
      <protection locked="0"/>
    </xf>
    <xf numFmtId="0" fontId="4" fillId="3" borderId="0" xfId="0" applyFont="1" applyFill="1" applyAlignment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7" fillId="0" borderId="0" xfId="0" applyFont="1"/>
    <xf numFmtId="0" fontId="8" fillId="0" borderId="0" xfId="1" applyFont="1"/>
    <xf numFmtId="0" fontId="9" fillId="0" borderId="0" xfId="0" applyFont="1"/>
    <xf numFmtId="0" fontId="10" fillId="0" borderId="0" xfId="0" applyFont="1"/>
    <xf numFmtId="3" fontId="1" fillId="0" borderId="0" xfId="0" applyNumberFormat="1" applyFont="1"/>
    <xf numFmtId="0" fontId="11" fillId="0" borderId="0" xfId="0" applyFont="1"/>
    <xf numFmtId="0" fontId="12" fillId="0" borderId="0" xfId="0" applyFont="1"/>
    <xf numFmtId="0" fontId="13" fillId="2" borderId="5" xfId="0" applyFont="1" applyFill="1" applyBorder="1" applyAlignment="1" applyProtection="1">
      <alignment vertical="center" wrapText="1"/>
      <protection locked="0"/>
    </xf>
    <xf numFmtId="0" fontId="1" fillId="0" borderId="6" xfId="0" applyFont="1" applyBorder="1" applyAlignment="1">
      <alignment vertical="center" wrapText="1"/>
    </xf>
    <xf numFmtId="0" fontId="13" fillId="2" borderId="7" xfId="0" applyFont="1" applyFill="1" applyBorder="1" applyAlignment="1" applyProtection="1">
      <alignment vertical="center" wrapText="1"/>
      <protection locked="0"/>
    </xf>
    <xf numFmtId="0" fontId="1" fillId="0" borderId="8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4" fontId="1" fillId="0" borderId="0" xfId="0" applyNumberFormat="1" applyFont="1"/>
    <xf numFmtId="164" fontId="1" fillId="0" borderId="0" xfId="0" applyNumberFormat="1" applyFont="1" applyAlignment="1">
      <alignment vertical="center"/>
    </xf>
    <xf numFmtId="3" fontId="0" fillId="0" borderId="0" xfId="0" applyNumberFormat="1"/>
    <xf numFmtId="164" fontId="0" fillId="0" borderId="0" xfId="0" applyNumberFormat="1"/>
    <xf numFmtId="165" fontId="1" fillId="0" borderId="4" xfId="0" applyNumberFormat="1" applyFont="1" applyBorder="1" applyAlignment="1">
      <alignment vertical="center"/>
    </xf>
    <xf numFmtId="166" fontId="0" fillId="0" borderId="0" xfId="0" applyNumberFormat="1"/>
    <xf numFmtId="164" fontId="15" fillId="0" borderId="0" xfId="0" applyNumberFormat="1" applyFont="1" applyAlignment="1">
      <alignment vertical="center"/>
    </xf>
    <xf numFmtId="0" fontId="0" fillId="4" borderId="0" xfId="0" applyFill="1"/>
    <xf numFmtId="0" fontId="16" fillId="4" borderId="0" xfId="0" applyFont="1" applyFill="1"/>
    <xf numFmtId="0" fontId="2" fillId="0" borderId="0" xfId="0" applyFont="1" applyAlignment="1" applyProtection="1">
      <alignment horizontal="left" vertical="center"/>
      <protection locked="0"/>
    </xf>
    <xf numFmtId="0" fontId="17" fillId="0" borderId="0" xfId="0" applyFont="1"/>
    <xf numFmtId="0" fontId="19" fillId="0" borderId="0" xfId="0" applyFont="1"/>
    <xf numFmtId="0" fontId="21" fillId="5" borderId="9" xfId="0" applyFont="1" applyFill="1" applyBorder="1"/>
    <xf numFmtId="0" fontId="2" fillId="0" borderId="0" xfId="0" applyFont="1" applyAlignment="1" applyProtection="1">
      <alignment horizontal="left" vertical="center" wrapText="1"/>
      <protection locked="0"/>
    </xf>
    <xf numFmtId="164" fontId="0" fillId="0" borderId="0" xfId="2" applyNumberFormat="1" applyFont="1"/>
    <xf numFmtId="14" fontId="18" fillId="0" borderId="0" xfId="0" applyNumberFormat="1" applyFont="1"/>
    <xf numFmtId="164" fontId="11" fillId="0" borderId="0" xfId="0" applyNumberFormat="1" applyFont="1"/>
    <xf numFmtId="3" fontId="11" fillId="0" borderId="0" xfId="0" applyNumberFormat="1" applyFont="1"/>
    <xf numFmtId="0" fontId="1" fillId="0" borderId="4" xfId="0" applyFont="1" applyBorder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4" fillId="3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3">
    <cellStyle name="Hipervínculo" xfId="1" builtinId="8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latin typeface="Verdana" panose="020B0604030504040204" pitchFamily="34" charset="0"/>
                <a:ea typeface="Verdana" panose="020B0604030504040204" pitchFamily="34" charset="0"/>
              </a:rPr>
              <a:t>Número de sentencias en litigios por vivienda  por 100.000 habitantes</a:t>
            </a:r>
          </a:p>
        </c:rich>
      </c:tx>
      <c:layout>
        <c:manualLayout>
          <c:xMode val="edge"/>
          <c:yMode val="edge"/>
          <c:x val="0.15725572557255726"/>
          <c:y val="1.91460846256940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6821321671764506E-2"/>
          <c:y val="0.18692237442922377"/>
          <c:w val="0.91821767988829794"/>
          <c:h val="0.53373688562902244"/>
        </c:manualLayout>
      </c:layout>
      <c:barChart>
        <c:barDir val="col"/>
        <c:grouping val="clustered"/>
        <c:varyColors val="0"/>
        <c:ser>
          <c:idx val="0"/>
          <c:order val="0"/>
          <c:tx>
            <c:v>Número de sentencias en litigios por vivienda  por 100.000 habitantes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'Sentencias TSJ'!$A$8:$A$24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Illes Balears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 y León</c:v>
                </c:pt>
                <c:pt idx="7">
                  <c:v>Castilla-La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'Sentencias TSJ'!$P$8:$P$24</c:f>
              <c:numCache>
                <c:formatCode>0.0</c:formatCode>
                <c:ptCount val="17"/>
                <c:pt idx="0">
                  <c:v>4.3794198049585216</c:v>
                </c:pt>
                <c:pt idx="1">
                  <c:v>8.242494178738486</c:v>
                </c:pt>
                <c:pt idx="2">
                  <c:v>7.49855208879075</c:v>
                </c:pt>
                <c:pt idx="3">
                  <c:v>8.00012929501891</c:v>
                </c:pt>
                <c:pt idx="4">
                  <c:v>8.9778735417622233</c:v>
                </c:pt>
                <c:pt idx="5">
                  <c:v>12.45866752867177</c:v>
                </c:pt>
                <c:pt idx="6">
                  <c:v>4.8780487804878048</c:v>
                </c:pt>
                <c:pt idx="7">
                  <c:v>4.2468174821657261</c:v>
                </c:pt>
                <c:pt idx="8">
                  <c:v>11.539030463654202</c:v>
                </c:pt>
                <c:pt idx="9">
                  <c:v>7.902740164365917</c:v>
                </c:pt>
                <c:pt idx="10">
                  <c:v>2.0919746148389464</c:v>
                </c:pt>
                <c:pt idx="11">
                  <c:v>3.4277260281243076</c:v>
                </c:pt>
                <c:pt idx="12">
                  <c:v>7.9725028516759986</c:v>
                </c:pt>
                <c:pt idx="13">
                  <c:v>4.4049037906084934</c:v>
                </c:pt>
                <c:pt idx="14">
                  <c:v>8.7783467446964156</c:v>
                </c:pt>
                <c:pt idx="15">
                  <c:v>7.6705515929327461</c:v>
                </c:pt>
                <c:pt idx="16">
                  <c:v>5.8053201175730091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3E-4BF6-B9AD-0EE4524A4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5603584"/>
        <c:axId val="745607520"/>
      </c:barChart>
      <c:catAx>
        <c:axId val="745603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es-ES"/>
          </a:p>
        </c:txPr>
        <c:crossAx val="745607520"/>
        <c:crosses val="autoZero"/>
        <c:auto val="1"/>
        <c:lblAlgn val="ctr"/>
        <c:lblOffset val="100"/>
        <c:noMultiLvlLbl val="0"/>
      </c:catAx>
      <c:valAx>
        <c:axId val="745607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es-ES"/>
          </a:p>
        </c:txPr>
        <c:crossAx val="745603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r>
              <a:rPr lang="en-US"/>
              <a:t>Número de decretos por entrega de posesión o enervación de viviendas por 100.000 habitantes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Numero de decretos por entrega de posesión o enervacion por 100.000 habitantes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'Sentencias TSJ'!$A$8:$A$24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Illes Balears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 y León</c:v>
                </c:pt>
                <c:pt idx="7">
                  <c:v>Castilla-La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Decretos!$R$8:$R$24</c:f>
            </c:numRef>
          </c:val>
          <c:extLst>
            <c:ext xmlns:c16="http://schemas.microsoft.com/office/drawing/2014/chart" uri="{C3380CC4-5D6E-409C-BE32-E72D297353CC}">
              <c16:uniqueId val="{00000000-4F33-44AC-ABD0-D83E66AAB1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5603584"/>
        <c:axId val="745607520"/>
      </c:barChart>
      <c:catAx>
        <c:axId val="745603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es-ES"/>
          </a:p>
        </c:txPr>
        <c:crossAx val="745607520"/>
        <c:crosses val="autoZero"/>
        <c:auto val="1"/>
        <c:lblAlgn val="ctr"/>
        <c:lblOffset val="100"/>
        <c:noMultiLvlLbl val="0"/>
      </c:catAx>
      <c:valAx>
        <c:axId val="745607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es-ES"/>
          </a:p>
        </c:txPr>
        <c:crossAx val="745603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17</xdr:col>
      <xdr:colOff>714375</xdr:colOff>
      <xdr:row>8</xdr:row>
      <xdr:rowOff>76200</xdr:rowOff>
    </xdr:to>
    <xdr:sp macro="" textlink="">
      <xdr:nvSpPr>
        <xdr:cNvPr id="2" name="2 Rectángulo redondeado">
          <a:extLst>
            <a:ext uri="{FF2B5EF4-FFF2-40B4-BE49-F238E27FC236}">
              <a16:creationId xmlns:a16="http://schemas.microsoft.com/office/drawing/2014/main" id="{375C7BDE-C46C-4789-B4BC-0BDDEE1D4828}"/>
            </a:ext>
          </a:extLst>
        </xdr:cNvPr>
        <xdr:cNvSpPr/>
      </xdr:nvSpPr>
      <xdr:spPr>
        <a:xfrm>
          <a:off x="0" y="190500"/>
          <a:ext cx="13668375" cy="1409700"/>
        </a:xfrm>
        <a:prstGeom prst="round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Resoluciones dictadas en procedimientos sobre arrendamientos urbanos</a:t>
          </a:r>
          <a:endParaRPr lang="es-ES" sz="12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720000" algn="ctr"/>
          <a:endParaRPr lang="es-ES" sz="12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720000" algn="ctr"/>
          <a:r>
            <a:rPr lang="es-ES" sz="12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Secc. de estadística judicial</a:t>
          </a:r>
        </a:p>
      </xdr:txBody>
    </xdr:sp>
    <xdr:clientData/>
  </xdr:twoCellAnchor>
  <xdr:twoCellAnchor editAs="oneCell">
    <xdr:from>
      <xdr:col>0</xdr:col>
      <xdr:colOff>57150</xdr:colOff>
      <xdr:row>1</xdr:row>
      <xdr:rowOff>85725</xdr:rowOff>
    </xdr:from>
    <xdr:to>
      <xdr:col>1</xdr:col>
      <xdr:colOff>205414</xdr:colOff>
      <xdr:row>8</xdr:row>
      <xdr:rowOff>1</xdr:rowOff>
    </xdr:to>
    <xdr:pic>
      <xdr:nvPicPr>
        <xdr:cNvPr id="3" name="4 Imagen">
          <a:extLst>
            <a:ext uri="{FF2B5EF4-FFF2-40B4-BE49-F238E27FC236}">
              <a16:creationId xmlns:a16="http://schemas.microsoft.com/office/drawing/2014/main" id="{F7B651A1-5C0E-41C2-B231-8FEC30EEFEB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9" t="5882" r="8133" b="4411"/>
        <a:stretch/>
      </xdr:blipFill>
      <xdr:spPr bwMode="auto">
        <a:xfrm>
          <a:off x="57150" y="276225"/>
          <a:ext cx="910264" cy="1247776"/>
        </a:xfrm>
        <a:prstGeom prst="roundRect">
          <a:avLst>
            <a:gd name="adj" fmla="val 15919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0</xdr:col>
      <xdr:colOff>38100</xdr:colOff>
      <xdr:row>8</xdr:row>
      <xdr:rowOff>152400</xdr:rowOff>
    </xdr:from>
    <xdr:to>
      <xdr:col>18</xdr:col>
      <xdr:colOff>28575</xdr:colOff>
      <xdr:row>10</xdr:row>
      <xdr:rowOff>104775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FE65B465-0E0E-4C4F-9117-23F54577F976}"/>
            </a:ext>
          </a:extLst>
        </xdr:cNvPr>
        <xdr:cNvSpPr/>
      </xdr:nvSpPr>
      <xdr:spPr>
        <a:xfrm>
          <a:off x="38100" y="1676400"/>
          <a:ext cx="13706475" cy="33337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Segundo </a:t>
          </a:r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trimestre de 2026</a:t>
          </a:r>
          <a:endParaRPr lang="es-ES" sz="20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66676</xdr:colOff>
      <xdr:row>0</xdr:row>
      <xdr:rowOff>285749</xdr:rowOff>
    </xdr:to>
    <xdr:sp macro="" textlink="">
      <xdr:nvSpPr>
        <xdr:cNvPr id="2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6C9FD2-91D1-4357-89A5-E63D9EC64B76}"/>
            </a:ext>
          </a:extLst>
        </xdr:cNvPr>
        <xdr:cNvSpPr/>
      </xdr:nvSpPr>
      <xdr:spPr>
        <a:xfrm flipH="1">
          <a:off x="6858000" y="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209550</xdr:rowOff>
    </xdr:from>
    <xdr:to>
      <xdr:col>5</xdr:col>
      <xdr:colOff>295275</xdr:colOff>
      <xdr:row>1</xdr:row>
      <xdr:rowOff>381000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98662706-6A2E-4645-9424-CCBBB2EC8A02}"/>
            </a:ext>
          </a:extLst>
        </xdr:cNvPr>
        <xdr:cNvSpPr/>
      </xdr:nvSpPr>
      <xdr:spPr>
        <a:xfrm>
          <a:off x="704850" y="209550"/>
          <a:ext cx="140493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definiciones</a:t>
          </a:r>
        </a:p>
      </xdr:txBody>
    </xdr:sp>
    <xdr:clientData/>
  </xdr:twoCellAnchor>
  <xdr:twoCellAnchor>
    <xdr:from>
      <xdr:col>6</xdr:col>
      <xdr:colOff>695325</xdr:colOff>
      <xdr:row>1</xdr:row>
      <xdr:rowOff>9525</xdr:rowOff>
    </xdr:from>
    <xdr:to>
      <xdr:col>8</xdr:col>
      <xdr:colOff>1</xdr:colOff>
      <xdr:row>1</xdr:row>
      <xdr:rowOff>295274</xdr:rowOff>
    </xdr:to>
    <xdr:sp macro="" textlink="">
      <xdr:nvSpPr>
        <xdr:cNvPr id="3" name="5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FD9482-9607-4085-8F3C-53790BCB2126}"/>
            </a:ext>
          </a:extLst>
        </xdr:cNvPr>
        <xdr:cNvSpPr/>
      </xdr:nvSpPr>
      <xdr:spPr>
        <a:xfrm flipH="1">
          <a:off x="15916275" y="257175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64077</xdr:rowOff>
    </xdr:from>
    <xdr:to>
      <xdr:col>13</xdr:col>
      <xdr:colOff>9525</xdr:colOff>
      <xdr:row>4</xdr:row>
      <xdr:rowOff>161925</xdr:rowOff>
    </xdr:to>
    <xdr:sp macro="" textlink="">
      <xdr:nvSpPr>
        <xdr:cNvPr id="2" name="2 Rectángulo redondeado">
          <a:extLst>
            <a:ext uri="{FF2B5EF4-FFF2-40B4-BE49-F238E27FC236}">
              <a16:creationId xmlns:a16="http://schemas.microsoft.com/office/drawing/2014/main" id="{83FF2252-6980-4F2E-9E7B-8601834FFF9D}"/>
            </a:ext>
          </a:extLst>
        </xdr:cNvPr>
        <xdr:cNvSpPr/>
      </xdr:nvSpPr>
      <xdr:spPr>
        <a:xfrm>
          <a:off x="0" y="254577"/>
          <a:ext cx="14135100" cy="669348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 dictadas</a:t>
          </a:r>
        </a:p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Datos nacionales </a:t>
          </a:r>
        </a:p>
      </xdr:txBody>
    </xdr:sp>
    <xdr:clientData/>
  </xdr:twoCellAnchor>
  <xdr:twoCellAnchor>
    <xdr:from>
      <xdr:col>13</xdr:col>
      <xdr:colOff>0</xdr:colOff>
      <xdr:row>0</xdr:row>
      <xdr:rowOff>0</xdr:rowOff>
    </xdr:from>
    <xdr:to>
      <xdr:col>14</xdr:col>
      <xdr:colOff>66676</xdr:colOff>
      <xdr:row>1</xdr:row>
      <xdr:rowOff>95249</xdr:rowOff>
    </xdr:to>
    <xdr:sp macro="" textlink="">
      <xdr:nvSpPr>
        <xdr:cNvPr id="4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7CD739-3E42-440C-9CCA-53B561EB9685}"/>
            </a:ext>
          </a:extLst>
        </xdr:cNvPr>
        <xdr:cNvSpPr/>
      </xdr:nvSpPr>
      <xdr:spPr>
        <a:xfrm flipH="1">
          <a:off x="14287500" y="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685799</xdr:colOff>
      <xdr:row>3</xdr:row>
      <xdr:rowOff>66675</xdr:rowOff>
    </xdr:to>
    <xdr:sp macro="" textlink="">
      <xdr:nvSpPr>
        <xdr:cNvPr id="2" name="2 Rectángulo redondeado">
          <a:extLst>
            <a:ext uri="{FF2B5EF4-FFF2-40B4-BE49-F238E27FC236}">
              <a16:creationId xmlns:a16="http://schemas.microsoft.com/office/drawing/2014/main" id="{CBD8BC64-D104-4948-A467-0F42C6A465AE}"/>
            </a:ext>
          </a:extLst>
        </xdr:cNvPr>
        <xdr:cNvSpPr/>
      </xdr:nvSpPr>
      <xdr:spPr>
        <a:xfrm>
          <a:off x="0" y="0"/>
          <a:ext cx="11191874" cy="63817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 dictadas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Datos por Tribunales Superiores de</a:t>
          </a:r>
          <a:r>
            <a:rPr lang="es-ES" sz="14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Justicia</a:t>
          </a:r>
          <a:endParaRPr lang="es-ES" sz="14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828676</xdr:colOff>
      <xdr:row>1</xdr:row>
      <xdr:rowOff>95249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E47F12-5CBE-4580-AA23-27164E6D6AE6}"/>
            </a:ext>
          </a:extLst>
        </xdr:cNvPr>
        <xdr:cNvSpPr/>
      </xdr:nvSpPr>
      <xdr:spPr>
        <a:xfrm flipH="1">
          <a:off x="11401425" y="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26670</xdr:colOff>
      <xdr:row>6</xdr:row>
      <xdr:rowOff>7621</xdr:rowOff>
    </xdr:from>
    <xdr:to>
      <xdr:col>25</xdr:col>
      <xdr:colOff>670560</xdr:colOff>
      <xdr:row>23</xdr:row>
      <xdr:rowOff>171451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E67756C-6FBE-580C-E5D6-9ABAD8AAD6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219075</xdr:colOff>
      <xdr:row>2</xdr:row>
      <xdr:rowOff>95250</xdr:rowOff>
    </xdr:to>
    <xdr:sp macro="" textlink="">
      <xdr:nvSpPr>
        <xdr:cNvPr id="2" name="2 Rectángulo redondeado">
          <a:extLst>
            <a:ext uri="{FF2B5EF4-FFF2-40B4-BE49-F238E27FC236}">
              <a16:creationId xmlns:a16="http://schemas.microsoft.com/office/drawing/2014/main" id="{5E2A791C-4545-4A34-85D4-05560842F744}"/>
            </a:ext>
          </a:extLst>
        </xdr:cNvPr>
        <xdr:cNvSpPr/>
      </xdr:nvSpPr>
      <xdr:spPr>
        <a:xfrm>
          <a:off x="0" y="0"/>
          <a:ext cx="10725150" cy="476250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 dictadas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20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828676</xdr:colOff>
      <xdr:row>1</xdr:row>
      <xdr:rowOff>95249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CF683D-F3EC-47FE-A1AD-0C1E04AEB974}"/>
            </a:ext>
          </a:extLst>
        </xdr:cNvPr>
        <xdr:cNvSpPr/>
      </xdr:nvSpPr>
      <xdr:spPr>
        <a:xfrm flipH="1">
          <a:off x="11401425" y="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38099</xdr:rowOff>
    </xdr:from>
    <xdr:to>
      <xdr:col>13</xdr:col>
      <xdr:colOff>1</xdr:colOff>
      <xdr:row>4</xdr:row>
      <xdr:rowOff>47624</xdr:rowOff>
    </xdr:to>
    <xdr:sp macro="" textlink="">
      <xdr:nvSpPr>
        <xdr:cNvPr id="2" name="2 Rectángulo redondeado">
          <a:extLst>
            <a:ext uri="{FF2B5EF4-FFF2-40B4-BE49-F238E27FC236}">
              <a16:creationId xmlns:a16="http://schemas.microsoft.com/office/drawing/2014/main" id="{37311F64-B363-4192-B093-C7CB349C226B}"/>
            </a:ext>
          </a:extLst>
        </xdr:cNvPr>
        <xdr:cNvSpPr/>
      </xdr:nvSpPr>
      <xdr:spPr>
        <a:xfrm>
          <a:off x="1" y="38099"/>
          <a:ext cx="11049000" cy="67627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Decretos dictados resolviendo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sobre falta de pago de la renta o cantidades asimiladas (incluidas fianzas)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20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66676</xdr:colOff>
      <xdr:row>1</xdr:row>
      <xdr:rowOff>123824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E970BC-EDE0-4236-9C92-3E388742325C}"/>
            </a:ext>
          </a:extLst>
        </xdr:cNvPr>
        <xdr:cNvSpPr/>
      </xdr:nvSpPr>
      <xdr:spPr>
        <a:xfrm flipH="1">
          <a:off x="11811000" y="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733425</xdr:colOff>
      <xdr:row>6</xdr:row>
      <xdr:rowOff>466725</xdr:rowOff>
    </xdr:from>
    <xdr:to>
      <xdr:col>26</xdr:col>
      <xdr:colOff>152400</xdr:colOff>
      <xdr:row>23</xdr:row>
      <xdr:rowOff>52387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2DAA32D-8F04-46CA-B542-52419D86B2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485775</xdr:colOff>
      <xdr:row>3</xdr:row>
      <xdr:rowOff>161924</xdr:rowOff>
    </xdr:to>
    <xdr:sp macro="" textlink="">
      <xdr:nvSpPr>
        <xdr:cNvPr id="2" name="2 Rectángulo redondeado">
          <a:extLst>
            <a:ext uri="{FF2B5EF4-FFF2-40B4-BE49-F238E27FC236}">
              <a16:creationId xmlns:a16="http://schemas.microsoft.com/office/drawing/2014/main" id="{DA84403D-3B62-4A6A-9F16-59A2AB505173}"/>
            </a:ext>
          </a:extLst>
        </xdr:cNvPr>
        <xdr:cNvSpPr/>
      </xdr:nvSpPr>
      <xdr:spPr>
        <a:xfrm>
          <a:off x="0" y="0"/>
          <a:ext cx="10991850" cy="733424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Evolución de número de sentencias y decretos </a:t>
          </a:r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entre</a:t>
          </a:r>
          <a:r>
            <a:rPr lang="es-ES" sz="16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2T 2025 y 2T 2026</a:t>
          </a:r>
        </a:p>
        <a:p>
          <a:pPr algn="ctr"/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Tribunales Superiores de</a:t>
          </a:r>
          <a:r>
            <a:rPr lang="es-ES" sz="14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Justicia</a:t>
          </a:r>
          <a:endParaRPr lang="es-ES" sz="14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828676</xdr:colOff>
      <xdr:row>1</xdr:row>
      <xdr:rowOff>95249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AEFA71-E625-480C-AFE4-9CA1717DD4A6}"/>
            </a:ext>
          </a:extLst>
        </xdr:cNvPr>
        <xdr:cNvSpPr/>
      </xdr:nvSpPr>
      <xdr:spPr>
        <a:xfrm flipH="1">
          <a:off x="11401425" y="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1ED79-CE84-4811-9852-C18CE74EE33B}">
  <dimension ref="A16:C24"/>
  <sheetViews>
    <sheetView tabSelected="1" workbookViewId="0"/>
  </sheetViews>
  <sheetFormatPr baseColWidth="10" defaultRowHeight="15" x14ac:dyDescent="0.25"/>
  <sheetData>
    <row r="16" spans="2:2" x14ac:dyDescent="0.25">
      <c r="B16" s="10"/>
    </row>
    <row r="17" spans="1:3" x14ac:dyDescent="0.25">
      <c r="B17" s="11" t="s">
        <v>46</v>
      </c>
    </row>
    <row r="18" spans="1:3" x14ac:dyDescent="0.25">
      <c r="B18" s="11" t="s">
        <v>55</v>
      </c>
    </row>
    <row r="20" spans="1:3" x14ac:dyDescent="0.25">
      <c r="A20" s="10"/>
      <c r="B20" s="11" t="s">
        <v>45</v>
      </c>
      <c r="C20" s="10"/>
    </row>
    <row r="21" spans="1:3" x14ac:dyDescent="0.25">
      <c r="A21" s="10"/>
      <c r="B21" s="11" t="s">
        <v>43</v>
      </c>
      <c r="C21" s="10"/>
    </row>
    <row r="22" spans="1:3" x14ac:dyDescent="0.25">
      <c r="A22" s="10"/>
      <c r="B22" s="11" t="s">
        <v>44</v>
      </c>
      <c r="C22" s="10"/>
    </row>
    <row r="23" spans="1:3" x14ac:dyDescent="0.25">
      <c r="A23" s="10"/>
      <c r="B23" s="11" t="s">
        <v>42</v>
      </c>
      <c r="C23" s="10"/>
    </row>
    <row r="24" spans="1:3" x14ac:dyDescent="0.25">
      <c r="A24" s="10"/>
      <c r="B24" s="11" t="s">
        <v>63</v>
      </c>
    </row>
  </sheetData>
  <hyperlinks>
    <hyperlink ref="B20" location="'Sentencias Nacional'!A1" display="Sentencias según pronunciamiento, causa del litigio, vivienda u otro uso" xr:uid="{CC56BE7A-4D1E-4653-B11D-310E43A543BA}"/>
    <hyperlink ref="B21" location="'Sentencias TSJ'!A1" display="Sentencias según pronunciamiento, causa del litigio,TSJ, vivienda u otro uso" xr:uid="{E3EF4A1F-E783-44C1-9E8D-0BF82B43C7AC}"/>
    <hyperlink ref="B22" location="'Sentencias TSJ %'!A1" display="Sentencias según pronunciamiento (porcentaje) , causa del litigio, TSJ, vivienda u otro uso" xr:uid="{0A6F4085-E12C-4C11-A603-F7F9DE201B2E}"/>
    <hyperlink ref="B23" location="Decretos!A1" display="Decretos según tipo, TSJ, vivienda u otro uso" xr:uid="{15ACF4BE-8E17-4A2E-8887-4FC721D1F892}"/>
    <hyperlink ref="B17" location="Fuente!A1" display="Fuente" xr:uid="{9B1532B8-BCE1-4797-BC8A-3103241AAC9D}"/>
    <hyperlink ref="B18" location="Definiciones!A1" display="Definiciones" xr:uid="{2AD811BF-7F51-4631-90D3-FA0903B72652}"/>
    <hyperlink ref="B24" location="'Evol sent. y decret.'!A1" display="Evolución del número de sentencias y decretos, por TSJ" xr:uid="{5EE0A534-1D94-45A5-A02E-AE07743F73CC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10940-1771-4B1B-9FA7-F2EC5A2B1824}">
  <dimension ref="B1:K12"/>
  <sheetViews>
    <sheetView workbookViewId="0">
      <selection activeCell="B10" sqref="B10"/>
    </sheetView>
  </sheetViews>
  <sheetFormatPr baseColWidth="10" defaultRowHeight="15" x14ac:dyDescent="0.25"/>
  <sheetData>
    <row r="1" spans="2:11" ht="23.25" x14ac:dyDescent="0.35">
      <c r="J1" s="13" t="s">
        <v>47</v>
      </c>
      <c r="K1" s="13" t="s">
        <v>47</v>
      </c>
    </row>
    <row r="7" spans="2:11" x14ac:dyDescent="0.25">
      <c r="B7" s="12" t="s">
        <v>54</v>
      </c>
    </row>
    <row r="10" spans="2:11" x14ac:dyDescent="0.25">
      <c r="B10" s="12" t="s">
        <v>83</v>
      </c>
    </row>
    <row r="12" spans="2:11" x14ac:dyDescent="0.25">
      <c r="B12" s="12" t="s">
        <v>53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89344-269F-4163-BE00-C6B3E20A8B7A}">
  <dimension ref="B3:E16"/>
  <sheetViews>
    <sheetView workbookViewId="0"/>
  </sheetViews>
  <sheetFormatPr baseColWidth="10" defaultColWidth="11.42578125" defaultRowHeight="15" x14ac:dyDescent="0.25"/>
  <cols>
    <col min="1" max="1" width="10.7109375" style="15" customWidth="1"/>
    <col min="2" max="2" width="30.85546875" style="15" customWidth="1"/>
    <col min="3" max="3" width="152.42578125" style="15" customWidth="1"/>
    <col min="4" max="16384" width="11.42578125" style="15"/>
  </cols>
  <sheetData>
    <row r="3" spans="2:5" ht="25.5" customHeight="1" x14ac:dyDescent="0.25">
      <c r="D3" s="16"/>
      <c r="E3" s="16"/>
    </row>
    <row r="4" spans="2:5" ht="25.5" customHeight="1" x14ac:dyDescent="0.25">
      <c r="D4" s="16"/>
      <c r="E4" s="16"/>
    </row>
    <row r="5" spans="2:5" ht="25.5" customHeight="1" thickBot="1" x14ac:dyDescent="0.3">
      <c r="B5" s="21" t="s">
        <v>50</v>
      </c>
      <c r="D5" s="16"/>
      <c r="E5" s="16"/>
    </row>
    <row r="6" spans="2:5" ht="16.5" thickTop="1" thickBot="1" x14ac:dyDescent="0.3">
      <c r="B6" s="17" t="s">
        <v>19</v>
      </c>
      <c r="C6" s="18" t="s">
        <v>58</v>
      </c>
    </row>
    <row r="7" spans="2:5" ht="27" thickTop="1" thickBot="1" x14ac:dyDescent="0.3">
      <c r="B7" s="19" t="s">
        <v>20</v>
      </c>
      <c r="C7" s="18" t="s">
        <v>59</v>
      </c>
    </row>
    <row r="8" spans="2:5" ht="27" thickTop="1" thickBot="1" x14ac:dyDescent="0.3">
      <c r="B8" s="19" t="s">
        <v>21</v>
      </c>
      <c r="C8" s="18" t="s">
        <v>56</v>
      </c>
    </row>
    <row r="9" spans="2:5" ht="16.5" thickTop="1" thickBot="1" x14ac:dyDescent="0.3">
      <c r="B9" s="19" t="s">
        <v>22</v>
      </c>
      <c r="C9" s="18" t="s">
        <v>57</v>
      </c>
    </row>
    <row r="10" spans="2:5" ht="15.75" thickTop="1" x14ac:dyDescent="0.25">
      <c r="C10" s="22"/>
    </row>
    <row r="11" spans="2:5" x14ac:dyDescent="0.25">
      <c r="C11" s="22"/>
    </row>
    <row r="12" spans="2:5" ht="15.75" thickBot="1" x14ac:dyDescent="0.3">
      <c r="B12" s="21" t="s">
        <v>51</v>
      </c>
      <c r="C12" s="22"/>
    </row>
    <row r="13" spans="2:5" ht="31.5" thickTop="1" thickBot="1" x14ac:dyDescent="0.3">
      <c r="B13" s="17" t="s">
        <v>27</v>
      </c>
      <c r="C13" s="18" t="s">
        <v>48</v>
      </c>
    </row>
    <row r="14" spans="2:5" ht="31.5" thickTop="1" thickBot="1" x14ac:dyDescent="0.3">
      <c r="B14" s="19" t="s">
        <v>28</v>
      </c>
      <c r="C14" s="20" t="s">
        <v>49</v>
      </c>
    </row>
    <row r="15" spans="2:5" ht="31.5" thickTop="1" thickBot="1" x14ac:dyDescent="0.3">
      <c r="B15" s="19" t="s">
        <v>29</v>
      </c>
      <c r="C15" s="20" t="s">
        <v>60</v>
      </c>
    </row>
    <row r="16" spans="2:5" ht="15.75" thickTop="1" x14ac:dyDescent="0.25"/>
  </sheetData>
  <pageMargins left="0.7" right="0.7" top="0.75" bottom="0.75" header="0.3" footer="0.3"/>
  <pageSetup paperSize="9" orientation="portrait" horizontalDpi="90" verticalDpi="9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6E68A-CBD2-4FEC-8AEC-1D2DE31BB336}">
  <dimension ref="A6:O32"/>
  <sheetViews>
    <sheetView zoomScale="90" zoomScaleNormal="90" workbookViewId="0"/>
  </sheetViews>
  <sheetFormatPr baseColWidth="10" defaultRowHeight="15" x14ac:dyDescent="0.25"/>
  <cols>
    <col min="1" max="1" width="24.85546875" customWidth="1"/>
    <col min="2" max="2" width="14.5703125" customWidth="1"/>
    <col min="3" max="3" width="16.5703125" customWidth="1"/>
    <col min="4" max="4" width="17.140625" customWidth="1"/>
    <col min="5" max="5" width="13.42578125" customWidth="1"/>
    <col min="6" max="6" width="13.28515625" customWidth="1"/>
    <col min="7" max="7" width="17.28515625" customWidth="1"/>
    <col min="8" max="8" width="17.42578125" customWidth="1"/>
    <col min="9" max="9" width="15.42578125" customWidth="1"/>
    <col min="10" max="10" width="16.140625" customWidth="1"/>
    <col min="11" max="11" width="17" customWidth="1"/>
    <col min="12" max="12" width="17.28515625" customWidth="1"/>
    <col min="14" max="14" width="15.28515625" customWidth="1"/>
  </cols>
  <sheetData>
    <row r="6" spans="1:13" x14ac:dyDescent="0.25">
      <c r="A6" s="30"/>
    </row>
    <row r="7" spans="1:13" ht="15" customHeight="1" x14ac:dyDescent="0.25">
      <c r="B7" s="42" t="s">
        <v>0</v>
      </c>
      <c r="C7" s="43" t="s">
        <v>25</v>
      </c>
      <c r="D7" s="43" t="s">
        <v>26</v>
      </c>
      <c r="E7" s="44"/>
      <c r="F7" s="42" t="s">
        <v>1</v>
      </c>
      <c r="G7" s="43" t="s">
        <v>35</v>
      </c>
      <c r="H7" s="43" t="s">
        <v>29</v>
      </c>
      <c r="I7" s="44"/>
      <c r="J7" s="42" t="s">
        <v>2</v>
      </c>
      <c r="K7" s="43" t="s">
        <v>35</v>
      </c>
      <c r="L7" s="43" t="s">
        <v>29</v>
      </c>
      <c r="M7" s="44"/>
    </row>
    <row r="8" spans="1:13" ht="51" x14ac:dyDescent="0.25">
      <c r="B8" s="4" t="s">
        <v>27</v>
      </c>
      <c r="C8" s="4" t="s">
        <v>28</v>
      </c>
      <c r="D8" s="4" t="s">
        <v>29</v>
      </c>
      <c r="E8" s="8" t="s">
        <v>2</v>
      </c>
      <c r="F8" s="4" t="s">
        <v>27</v>
      </c>
      <c r="G8" s="4" t="s">
        <v>28</v>
      </c>
      <c r="H8" s="4" t="s">
        <v>29</v>
      </c>
      <c r="I8" s="8" t="s">
        <v>2</v>
      </c>
      <c r="J8" s="4" t="s">
        <v>27</v>
      </c>
      <c r="K8" s="4" t="s">
        <v>28</v>
      </c>
      <c r="L8" s="4" t="s">
        <v>29</v>
      </c>
      <c r="M8" s="8" t="s">
        <v>2</v>
      </c>
    </row>
    <row r="9" spans="1:13" ht="51.75" thickBot="1" x14ac:dyDescent="0.3">
      <c r="A9" s="9" t="s">
        <v>36</v>
      </c>
      <c r="B9" s="41">
        <v>2392</v>
      </c>
      <c r="C9" s="41">
        <v>182</v>
      </c>
      <c r="D9" s="41">
        <v>143</v>
      </c>
      <c r="E9" s="41">
        <v>2717</v>
      </c>
      <c r="F9" s="41">
        <v>132</v>
      </c>
      <c r="G9" s="41">
        <v>23</v>
      </c>
      <c r="H9" s="41">
        <v>28</v>
      </c>
      <c r="I9" s="41">
        <v>183</v>
      </c>
      <c r="J9" s="5">
        <f>+B9+F9</f>
        <v>2524</v>
      </c>
      <c r="K9" s="5">
        <f t="shared" ref="K9:L9" si="0">+C9+G9</f>
        <v>205</v>
      </c>
      <c r="L9" s="5">
        <f t="shared" si="0"/>
        <v>171</v>
      </c>
      <c r="M9" s="5">
        <v>2796</v>
      </c>
    </row>
    <row r="10" spans="1:13" ht="33" customHeight="1" thickBot="1" x14ac:dyDescent="0.3">
      <c r="A10" s="9" t="s">
        <v>37</v>
      </c>
      <c r="B10" s="41">
        <v>22</v>
      </c>
      <c r="C10" s="41">
        <v>0</v>
      </c>
      <c r="D10" s="41">
        <v>2</v>
      </c>
      <c r="E10" s="41">
        <v>24</v>
      </c>
      <c r="F10" s="41">
        <v>1</v>
      </c>
      <c r="G10" s="41">
        <v>0</v>
      </c>
      <c r="H10" s="41">
        <v>0</v>
      </c>
      <c r="I10" s="41">
        <v>1</v>
      </c>
      <c r="J10" s="5">
        <f t="shared" ref="J10:J15" si="1">+B10+F10</f>
        <v>23</v>
      </c>
      <c r="K10" s="5">
        <f t="shared" ref="K10:K15" si="2">+C10+G10</f>
        <v>0</v>
      </c>
      <c r="L10" s="5">
        <f t="shared" ref="L10:L15" si="3">+D10+H10</f>
        <v>2</v>
      </c>
      <c r="M10" s="5">
        <v>26</v>
      </c>
    </row>
    <row r="11" spans="1:13" ht="64.5" customHeight="1" thickBot="1" x14ac:dyDescent="0.3">
      <c r="A11" s="9" t="s">
        <v>38</v>
      </c>
      <c r="B11" s="41">
        <v>0</v>
      </c>
      <c r="C11" s="41">
        <v>2</v>
      </c>
      <c r="D11" s="41">
        <v>0</v>
      </c>
      <c r="E11" s="41">
        <v>2</v>
      </c>
      <c r="F11" s="41">
        <v>0</v>
      </c>
      <c r="G11" s="41">
        <v>0</v>
      </c>
      <c r="H11" s="41">
        <v>0</v>
      </c>
      <c r="I11" s="41">
        <v>0</v>
      </c>
      <c r="J11" s="5">
        <f t="shared" si="1"/>
        <v>0</v>
      </c>
      <c r="K11" s="5">
        <f t="shared" si="2"/>
        <v>2</v>
      </c>
      <c r="L11" s="5">
        <f t="shared" si="3"/>
        <v>0</v>
      </c>
      <c r="M11" s="5">
        <v>4</v>
      </c>
    </row>
    <row r="12" spans="1:13" ht="45.75" customHeight="1" thickBot="1" x14ac:dyDescent="0.3">
      <c r="A12" s="9" t="s">
        <v>39</v>
      </c>
      <c r="B12" s="41">
        <v>4</v>
      </c>
      <c r="C12" s="41">
        <v>1</v>
      </c>
      <c r="D12" s="41">
        <v>0</v>
      </c>
      <c r="E12" s="41">
        <v>5</v>
      </c>
      <c r="F12" s="41">
        <v>0</v>
      </c>
      <c r="G12" s="41">
        <v>0</v>
      </c>
      <c r="H12" s="41">
        <v>0</v>
      </c>
      <c r="I12" s="41">
        <v>0</v>
      </c>
      <c r="J12" s="5">
        <f t="shared" si="1"/>
        <v>4</v>
      </c>
      <c r="K12" s="5">
        <f t="shared" si="2"/>
        <v>1</v>
      </c>
      <c r="L12" s="5">
        <f t="shared" si="3"/>
        <v>0</v>
      </c>
      <c r="M12" s="5">
        <v>4</v>
      </c>
    </row>
    <row r="13" spans="1:13" ht="46.5" customHeight="1" thickBot="1" x14ac:dyDescent="0.3">
      <c r="A13" s="9" t="s">
        <v>52</v>
      </c>
      <c r="B13" s="41">
        <v>4</v>
      </c>
      <c r="C13" s="41">
        <v>1</v>
      </c>
      <c r="D13" s="41">
        <v>0</v>
      </c>
      <c r="E13" s="41">
        <v>5</v>
      </c>
      <c r="F13" s="41">
        <v>0</v>
      </c>
      <c r="G13" s="41">
        <v>1</v>
      </c>
      <c r="H13" s="41">
        <v>0</v>
      </c>
      <c r="I13" s="41">
        <v>1</v>
      </c>
      <c r="J13" s="5">
        <f t="shared" si="1"/>
        <v>4</v>
      </c>
      <c r="K13" s="5">
        <f t="shared" si="2"/>
        <v>2</v>
      </c>
      <c r="L13" s="5">
        <f t="shared" si="3"/>
        <v>0</v>
      </c>
      <c r="M13" s="5">
        <v>5</v>
      </c>
    </row>
    <row r="14" spans="1:13" ht="26.25" thickBot="1" x14ac:dyDescent="0.3">
      <c r="A14" s="9" t="s">
        <v>31</v>
      </c>
      <c r="B14" s="41">
        <v>197</v>
      </c>
      <c r="C14" s="41">
        <v>40</v>
      </c>
      <c r="D14" s="41">
        <v>23</v>
      </c>
      <c r="E14" s="41">
        <v>260</v>
      </c>
      <c r="F14" s="41">
        <v>15</v>
      </c>
      <c r="G14" s="41">
        <v>5</v>
      </c>
      <c r="H14" s="41">
        <v>1</v>
      </c>
      <c r="I14" s="41">
        <v>21</v>
      </c>
      <c r="J14" s="5">
        <f t="shared" si="1"/>
        <v>212</v>
      </c>
      <c r="K14" s="5">
        <f t="shared" si="2"/>
        <v>45</v>
      </c>
      <c r="L14" s="5">
        <f t="shared" si="3"/>
        <v>24</v>
      </c>
      <c r="M14" s="5">
        <v>209</v>
      </c>
    </row>
    <row r="15" spans="1:13" ht="15.75" thickBot="1" x14ac:dyDescent="0.3">
      <c r="A15" s="9" t="s">
        <v>41</v>
      </c>
      <c r="B15" s="41">
        <v>436</v>
      </c>
      <c r="C15" s="41">
        <v>29</v>
      </c>
      <c r="D15" s="41">
        <v>52</v>
      </c>
      <c r="E15" s="41">
        <v>517</v>
      </c>
      <c r="F15" s="41">
        <v>29</v>
      </c>
      <c r="G15" s="41">
        <v>3</v>
      </c>
      <c r="H15" s="41">
        <v>3</v>
      </c>
      <c r="I15" s="41">
        <v>35</v>
      </c>
      <c r="J15" s="5">
        <f t="shared" si="1"/>
        <v>465</v>
      </c>
      <c r="K15" s="5">
        <f t="shared" si="2"/>
        <v>32</v>
      </c>
      <c r="L15" s="5">
        <f t="shared" si="3"/>
        <v>55</v>
      </c>
      <c r="M15" s="5">
        <v>547</v>
      </c>
    </row>
    <row r="16" spans="1:13" ht="15.75" thickBot="1" x14ac:dyDescent="0.3">
      <c r="A16" s="3" t="s">
        <v>23</v>
      </c>
      <c r="B16" s="6">
        <v>3055</v>
      </c>
      <c r="C16" s="6">
        <v>255</v>
      </c>
      <c r="D16" s="6">
        <v>220</v>
      </c>
      <c r="E16" s="6">
        <v>3530</v>
      </c>
      <c r="F16" s="6">
        <v>177</v>
      </c>
      <c r="G16" s="6">
        <v>32</v>
      </c>
      <c r="H16" s="6">
        <v>32</v>
      </c>
      <c r="I16" s="6">
        <v>241</v>
      </c>
      <c r="J16" s="6">
        <v>3232</v>
      </c>
      <c r="K16" s="6">
        <v>287</v>
      </c>
      <c r="L16" s="6">
        <v>252</v>
      </c>
      <c r="M16" s="6">
        <v>3771</v>
      </c>
    </row>
    <row r="17" spans="1:15" x14ac:dyDescent="0.25">
      <c r="B17" s="29"/>
      <c r="C17" s="29"/>
      <c r="D17" s="29"/>
      <c r="F17" s="29"/>
      <c r="G17" s="29"/>
      <c r="H17" s="29"/>
      <c r="J17" s="25"/>
      <c r="N17" s="26"/>
      <c r="O17" s="26"/>
    </row>
    <row r="18" spans="1:15" x14ac:dyDescent="0.25">
      <c r="J18" s="25"/>
      <c r="K18" s="26"/>
      <c r="L18" s="26"/>
      <c r="M18" s="26"/>
      <c r="N18" s="26"/>
      <c r="O18" s="26"/>
    </row>
    <row r="19" spans="1:15" ht="15" customHeight="1" x14ac:dyDescent="0.25">
      <c r="B19" s="45" t="s">
        <v>0</v>
      </c>
      <c r="C19" s="46"/>
      <c r="D19" s="46"/>
      <c r="E19" s="45" t="s">
        <v>1</v>
      </c>
      <c r="F19" s="46"/>
      <c r="G19" s="46"/>
      <c r="H19" s="45" t="s">
        <v>2</v>
      </c>
      <c r="I19" s="46"/>
      <c r="J19" s="46"/>
      <c r="L19" s="24"/>
      <c r="M19" s="24"/>
    </row>
    <row r="20" spans="1:15" ht="63.75" x14ac:dyDescent="0.25">
      <c r="B20" s="4" t="s">
        <v>27</v>
      </c>
      <c r="C20" s="4" t="s">
        <v>28</v>
      </c>
      <c r="D20" s="4" t="s">
        <v>29</v>
      </c>
      <c r="E20" s="4" t="s">
        <v>27</v>
      </c>
      <c r="F20" s="4" t="s">
        <v>28</v>
      </c>
      <c r="G20" s="4" t="s">
        <v>29</v>
      </c>
      <c r="H20" s="4" t="s">
        <v>27</v>
      </c>
      <c r="I20" s="4" t="s">
        <v>28</v>
      </c>
      <c r="J20" s="4" t="s">
        <v>29</v>
      </c>
      <c r="L20" s="24"/>
      <c r="M20" s="24"/>
      <c r="N20" s="24"/>
      <c r="O20" s="24"/>
    </row>
    <row r="21" spans="1:15" ht="51.75" thickBot="1" x14ac:dyDescent="0.3">
      <c r="A21" s="9" t="s">
        <v>36</v>
      </c>
      <c r="B21" s="24">
        <f>IF($E9=0,"-",(B9/$E9))</f>
        <v>0.88038277511961727</v>
      </c>
      <c r="C21" s="24">
        <f t="shared" ref="C21:D21" si="4">IF($E9=0,"-",(C9/$E9))</f>
        <v>6.6985645933014357E-2</v>
      </c>
      <c r="D21" s="24">
        <f t="shared" si="4"/>
        <v>5.2631578947368418E-2</v>
      </c>
      <c r="E21" s="24">
        <f>IF($I9=0,"-",(F9/$I9))</f>
        <v>0.72131147540983609</v>
      </c>
      <c r="F21" s="24">
        <f t="shared" ref="F21:G21" si="5">IF($I9=0,"-",(G9/$I9))</f>
        <v>0.12568306010928962</v>
      </c>
      <c r="G21" s="24">
        <f t="shared" si="5"/>
        <v>0.15300546448087432</v>
      </c>
      <c r="H21" s="24">
        <f>IF($M9=0,"-",(J9/$M9))</f>
        <v>0.90271816881258937</v>
      </c>
      <c r="I21" s="24">
        <f t="shared" ref="I21:J21" si="6">IF($M9=0,"-",(K9/$M9))</f>
        <v>7.3319027181688132E-2</v>
      </c>
      <c r="J21" s="24">
        <f t="shared" si="6"/>
        <v>6.1158798283261803E-2</v>
      </c>
      <c r="M21" s="24"/>
      <c r="N21" s="24"/>
      <c r="O21" s="24"/>
    </row>
    <row r="22" spans="1:15" ht="26.25" thickBot="1" x14ac:dyDescent="0.3">
      <c r="A22" s="9" t="s">
        <v>37</v>
      </c>
      <c r="B22" s="24">
        <f t="shared" ref="B22:D22" si="7">IF($E10=0,"-",(B10/$E10))</f>
        <v>0.91666666666666663</v>
      </c>
      <c r="C22" s="24">
        <f t="shared" si="7"/>
        <v>0</v>
      </c>
      <c r="D22" s="24">
        <f t="shared" si="7"/>
        <v>8.3333333333333329E-2</v>
      </c>
      <c r="E22" s="24">
        <f t="shared" ref="E22:G22" si="8">IF($I10=0,"-",(F10/$I10))</f>
        <v>1</v>
      </c>
      <c r="F22" s="24">
        <f t="shared" si="8"/>
        <v>0</v>
      </c>
      <c r="G22" s="24">
        <f t="shared" si="8"/>
        <v>0</v>
      </c>
      <c r="H22" s="24">
        <f t="shared" ref="H22:H28" si="9">IF($M10=0,"-",(J10/$M10))</f>
        <v>0.88461538461538458</v>
      </c>
      <c r="I22" s="24">
        <f t="shared" ref="I22:I28" si="10">IF($M10=0,"-",(K10/$M10))</f>
        <v>0</v>
      </c>
      <c r="J22" s="24">
        <f t="shared" ref="J22:J28" si="11">IF($M10=0,"-",(L10/$M10))</f>
        <v>7.6923076923076927E-2</v>
      </c>
    </row>
    <row r="23" spans="1:15" ht="51.75" thickBot="1" x14ac:dyDescent="0.3">
      <c r="A23" s="9" t="s">
        <v>38</v>
      </c>
      <c r="B23" s="24">
        <f t="shared" ref="B23:D24" si="12">IF($E11=0,"-",(B11/$E11))</f>
        <v>0</v>
      </c>
      <c r="C23" s="24">
        <f t="shared" si="12"/>
        <v>1</v>
      </c>
      <c r="D23" s="24">
        <f t="shared" si="12"/>
        <v>0</v>
      </c>
      <c r="E23" s="24" t="str">
        <f t="shared" ref="E23:G23" si="13">IF($I11=0,"-",(F11/$I11))</f>
        <v>-</v>
      </c>
      <c r="F23" s="24" t="str">
        <f t="shared" si="13"/>
        <v>-</v>
      </c>
      <c r="G23" s="24" t="str">
        <f t="shared" si="13"/>
        <v>-</v>
      </c>
      <c r="H23" s="24">
        <f t="shared" si="9"/>
        <v>0</v>
      </c>
      <c r="I23" s="24">
        <f t="shared" si="10"/>
        <v>0.5</v>
      </c>
      <c r="J23" s="24">
        <f t="shared" si="11"/>
        <v>0</v>
      </c>
    </row>
    <row r="24" spans="1:15" ht="26.25" thickBot="1" x14ac:dyDescent="0.3">
      <c r="A24" s="9" t="s">
        <v>39</v>
      </c>
      <c r="B24" s="24">
        <f>IF($E12=0,"-",(B12/$E12))</f>
        <v>0.8</v>
      </c>
      <c r="C24" s="24">
        <f t="shared" si="12"/>
        <v>0.2</v>
      </c>
      <c r="D24" s="24">
        <f t="shared" si="12"/>
        <v>0</v>
      </c>
      <c r="E24" s="24" t="str">
        <f t="shared" ref="E24:G24" si="14">IF($I12=0,"-",(F12/$I12))</f>
        <v>-</v>
      </c>
      <c r="F24" s="24" t="str">
        <f t="shared" si="14"/>
        <v>-</v>
      </c>
      <c r="G24" s="24" t="str">
        <f t="shared" si="14"/>
        <v>-</v>
      </c>
      <c r="H24" s="24">
        <f t="shared" si="9"/>
        <v>1</v>
      </c>
      <c r="I24" s="24">
        <f t="shared" si="10"/>
        <v>0.25</v>
      </c>
      <c r="J24" s="24">
        <f t="shared" si="11"/>
        <v>0</v>
      </c>
    </row>
    <row r="25" spans="1:15" ht="39" thickBot="1" x14ac:dyDescent="0.3">
      <c r="A25" s="9" t="s">
        <v>52</v>
      </c>
      <c r="B25" s="24">
        <f>IF($E13=0,"-",(B13/$E13))</f>
        <v>0.8</v>
      </c>
      <c r="C25" s="24">
        <f t="shared" ref="C25:D25" si="15">IF($E13=0,"-",(C13/$E13))</f>
        <v>0.2</v>
      </c>
      <c r="D25" s="24">
        <f t="shared" si="15"/>
        <v>0</v>
      </c>
      <c r="E25" s="24">
        <f t="shared" ref="E25:G25" si="16">IF($I13=0,"-",(F13/$I13))</f>
        <v>0</v>
      </c>
      <c r="F25" s="24">
        <f t="shared" si="16"/>
        <v>1</v>
      </c>
      <c r="G25" s="24">
        <f t="shared" si="16"/>
        <v>0</v>
      </c>
      <c r="H25" s="24">
        <f t="shared" si="9"/>
        <v>0.8</v>
      </c>
      <c r="I25" s="24">
        <f t="shared" si="10"/>
        <v>0.4</v>
      </c>
      <c r="J25" s="24">
        <f t="shared" si="11"/>
        <v>0</v>
      </c>
    </row>
    <row r="26" spans="1:15" ht="26.25" thickBot="1" x14ac:dyDescent="0.3">
      <c r="A26" s="9" t="s">
        <v>40</v>
      </c>
      <c r="B26" s="24">
        <f t="shared" ref="B26:D26" si="17">IF($E14=0,"-",(B14/$E14))</f>
        <v>0.75769230769230766</v>
      </c>
      <c r="C26" s="24">
        <f t="shared" si="17"/>
        <v>0.15384615384615385</v>
      </c>
      <c r="D26" s="24">
        <f t="shared" si="17"/>
        <v>8.8461538461538466E-2</v>
      </c>
      <c r="E26" s="24">
        <f t="shared" ref="E26:G26" si="18">IF($I14=0,"-",(F14/$I14))</f>
        <v>0.7142857142857143</v>
      </c>
      <c r="F26" s="24">
        <f t="shared" si="18"/>
        <v>0.23809523809523808</v>
      </c>
      <c r="G26" s="24">
        <f t="shared" si="18"/>
        <v>4.7619047619047616E-2</v>
      </c>
      <c r="H26" s="24">
        <f t="shared" si="9"/>
        <v>1.0143540669856459</v>
      </c>
      <c r="I26" s="24">
        <f t="shared" si="10"/>
        <v>0.21531100478468901</v>
      </c>
      <c r="J26" s="24">
        <f t="shared" si="11"/>
        <v>0.11483253588516747</v>
      </c>
    </row>
    <row r="27" spans="1:15" ht="15.75" thickBot="1" x14ac:dyDescent="0.3">
      <c r="A27" s="9" t="s">
        <v>41</v>
      </c>
      <c r="B27" s="24">
        <f t="shared" ref="B27:D28" si="19">IF($E15=0,"-",(B15/$E15))</f>
        <v>0.84332688588007731</v>
      </c>
      <c r="C27" s="24">
        <f t="shared" si="19"/>
        <v>5.6092843326885883E-2</v>
      </c>
      <c r="D27" s="24">
        <f t="shared" si="19"/>
        <v>0.10058027079303675</v>
      </c>
      <c r="E27" s="24">
        <f t="shared" ref="E27:G27" si="20">IF($I15=0,"-",(F15/$I15))</f>
        <v>0.82857142857142863</v>
      </c>
      <c r="F27" s="24">
        <f t="shared" si="20"/>
        <v>8.5714285714285715E-2</v>
      </c>
      <c r="G27" s="24">
        <f t="shared" si="20"/>
        <v>8.5714285714285715E-2</v>
      </c>
      <c r="H27" s="24">
        <f t="shared" si="9"/>
        <v>0.85009140767824498</v>
      </c>
      <c r="I27" s="24">
        <f t="shared" si="10"/>
        <v>5.850091407678245E-2</v>
      </c>
      <c r="J27" s="24">
        <f t="shared" si="11"/>
        <v>0.10054844606946983</v>
      </c>
      <c r="M27" s="24"/>
      <c r="N27" s="24"/>
    </row>
    <row r="28" spans="1:15" ht="15.75" thickBot="1" x14ac:dyDescent="0.3">
      <c r="A28" s="3" t="s">
        <v>23</v>
      </c>
      <c r="B28" s="7">
        <f>IF($E16=0,"-",(B16/$E16))</f>
        <v>0.86543909348441928</v>
      </c>
      <c r="C28" s="7">
        <f t="shared" si="19"/>
        <v>7.2237960339943341E-2</v>
      </c>
      <c r="D28" s="7">
        <f t="shared" si="19"/>
        <v>6.2322946175637391E-2</v>
      </c>
      <c r="E28" s="7">
        <f t="shared" ref="E28:G28" si="21">IF($I16=0,"-",(F16/$I16))</f>
        <v>0.73443983402489632</v>
      </c>
      <c r="F28" s="7">
        <f t="shared" si="21"/>
        <v>0.13278008298755187</v>
      </c>
      <c r="G28" s="7">
        <f t="shared" si="21"/>
        <v>0.13278008298755187</v>
      </c>
      <c r="H28" s="7">
        <f t="shared" si="9"/>
        <v>0.85706709095730571</v>
      </c>
      <c r="I28" s="7">
        <f t="shared" si="10"/>
        <v>7.6107133386369666E-2</v>
      </c>
      <c r="J28" s="7">
        <f t="shared" si="11"/>
        <v>6.6825775656324582E-2</v>
      </c>
      <c r="M28" s="24"/>
      <c r="N28" s="24"/>
    </row>
    <row r="29" spans="1:15" x14ac:dyDescent="0.25">
      <c r="M29" s="24"/>
      <c r="N29" s="24"/>
    </row>
    <row r="30" spans="1:15" x14ac:dyDescent="0.25">
      <c r="L30" s="24"/>
      <c r="M30" s="24"/>
    </row>
    <row r="31" spans="1:15" x14ac:dyDescent="0.25">
      <c r="L31" s="24"/>
      <c r="M31" s="24"/>
    </row>
    <row r="32" spans="1:15" x14ac:dyDescent="0.25">
      <c r="L32" s="24"/>
      <c r="M32" s="24"/>
    </row>
  </sheetData>
  <mergeCells count="6">
    <mergeCell ref="B7:E7"/>
    <mergeCell ref="F7:I7"/>
    <mergeCell ref="J7:M7"/>
    <mergeCell ref="B19:D19"/>
    <mergeCell ref="E19:G19"/>
    <mergeCell ref="H19:J19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D9873-E686-4C72-A1A4-1CD164B421B4}">
  <dimension ref="A5:XEY74"/>
  <sheetViews>
    <sheetView workbookViewId="0">
      <selection activeCell="B74" sqref="B74"/>
    </sheetView>
  </sheetViews>
  <sheetFormatPr baseColWidth="10" defaultRowHeight="15" x14ac:dyDescent="0.25"/>
  <cols>
    <col min="1" max="1" width="23.5703125" customWidth="1"/>
    <col min="2" max="2" width="13" customWidth="1"/>
    <col min="3" max="3" width="15.28515625" customWidth="1"/>
    <col min="4" max="4" width="16.28515625" customWidth="1"/>
    <col min="5" max="5" width="14" customWidth="1"/>
    <col min="6" max="6" width="14.85546875" customWidth="1"/>
    <col min="7" max="7" width="16.28515625" customWidth="1"/>
    <col min="8" max="8" width="12.85546875" customWidth="1"/>
    <col min="9" max="9" width="15.5703125" customWidth="1"/>
    <col min="10" max="10" width="15.85546875" customWidth="1"/>
    <col min="11" max="11" width="13.42578125" customWidth="1"/>
    <col min="12" max="12" width="14.7109375" customWidth="1"/>
    <col min="13" max="13" width="15.85546875" customWidth="1"/>
    <col min="14" max="14" width="11.7109375" hidden="1" customWidth="1"/>
    <col min="15" max="15" width="25.42578125" hidden="1" customWidth="1"/>
    <col min="16" max="16" width="0.28515625" customWidth="1"/>
    <col min="17" max="17" width="9.42578125" customWidth="1"/>
    <col min="26" max="26" width="11.42578125" customWidth="1"/>
  </cols>
  <sheetData>
    <row r="5" spans="1:17" x14ac:dyDescent="0.25">
      <c r="A5" s="45" t="s">
        <v>34</v>
      </c>
      <c r="B5" s="42" t="s">
        <v>33</v>
      </c>
      <c r="C5" s="43"/>
      <c r="D5" s="43"/>
      <c r="E5" s="44"/>
      <c r="F5" s="44"/>
      <c r="G5" s="44"/>
      <c r="H5" s="44"/>
      <c r="I5" s="44"/>
      <c r="J5" s="44"/>
      <c r="K5" s="44"/>
      <c r="L5" s="44"/>
      <c r="M5" s="44"/>
    </row>
    <row r="6" spans="1:17" ht="24.75" customHeight="1" x14ac:dyDescent="0.25">
      <c r="A6" s="44"/>
      <c r="B6" s="45" t="s">
        <v>30</v>
      </c>
      <c r="C6" s="46"/>
      <c r="D6" s="46"/>
      <c r="E6" s="45" t="s">
        <v>31</v>
      </c>
      <c r="F6" s="46"/>
      <c r="G6" s="46"/>
      <c r="H6" s="45" t="s">
        <v>64</v>
      </c>
      <c r="I6" s="46"/>
      <c r="J6" s="46"/>
      <c r="K6" s="45" t="s">
        <v>2</v>
      </c>
      <c r="L6" s="46"/>
      <c r="M6" s="46"/>
      <c r="O6" s="33"/>
    </row>
    <row r="7" spans="1:17" ht="51" x14ac:dyDescent="0.25">
      <c r="A7" s="44"/>
      <c r="B7" s="4" t="s">
        <v>27</v>
      </c>
      <c r="C7" s="4" t="s">
        <v>28</v>
      </c>
      <c r="D7" s="4" t="s">
        <v>29</v>
      </c>
      <c r="E7" s="4" t="s">
        <v>27</v>
      </c>
      <c r="F7" s="4" t="s">
        <v>28</v>
      </c>
      <c r="G7" s="4" t="s">
        <v>29</v>
      </c>
      <c r="H7" s="4" t="s">
        <v>27</v>
      </c>
      <c r="I7" s="4" t="s">
        <v>28</v>
      </c>
      <c r="J7" s="4" t="s">
        <v>29</v>
      </c>
      <c r="K7" s="4" t="s">
        <v>27</v>
      </c>
      <c r="L7" s="4" t="s">
        <v>28</v>
      </c>
      <c r="M7" s="4" t="s">
        <v>29</v>
      </c>
      <c r="O7" s="38">
        <v>45658</v>
      </c>
    </row>
    <row r="8" spans="1:17" ht="15.75" thickBot="1" x14ac:dyDescent="0.3">
      <c r="A8" s="2" t="s">
        <v>3</v>
      </c>
      <c r="B8" s="1">
        <v>257</v>
      </c>
      <c r="C8" s="1">
        <v>25</v>
      </c>
      <c r="D8" s="1">
        <v>19</v>
      </c>
      <c r="E8" s="1">
        <v>11</v>
      </c>
      <c r="F8" s="1">
        <v>2</v>
      </c>
      <c r="G8" s="1">
        <v>4</v>
      </c>
      <c r="H8" s="1">
        <v>66</v>
      </c>
      <c r="I8" s="1">
        <v>2</v>
      </c>
      <c r="J8" s="1">
        <v>1</v>
      </c>
      <c r="K8" s="1">
        <v>334</v>
      </c>
      <c r="L8" s="1">
        <v>29</v>
      </c>
      <c r="M8" s="1">
        <v>24</v>
      </c>
      <c r="N8">
        <f>+K8+L8+M8</f>
        <v>387</v>
      </c>
      <c r="O8" s="34">
        <v>8836787</v>
      </c>
      <c r="P8" s="28">
        <f t="shared" ref="P8:P24" si="0">+N8/O8*100000</f>
        <v>4.3794198049585216</v>
      </c>
      <c r="Q8" s="25"/>
    </row>
    <row r="9" spans="1:17" ht="15.75" thickBot="1" x14ac:dyDescent="0.3">
      <c r="A9" s="2" t="s">
        <v>4</v>
      </c>
      <c r="B9" s="1">
        <v>60</v>
      </c>
      <c r="C9" s="1">
        <v>11</v>
      </c>
      <c r="D9" s="1">
        <v>5</v>
      </c>
      <c r="E9" s="1">
        <v>4</v>
      </c>
      <c r="F9" s="1">
        <v>10</v>
      </c>
      <c r="G9" s="1">
        <v>0</v>
      </c>
      <c r="H9" s="1">
        <v>14</v>
      </c>
      <c r="I9" s="1">
        <v>0</v>
      </c>
      <c r="J9" s="1">
        <v>8</v>
      </c>
      <c r="K9" s="1">
        <v>78</v>
      </c>
      <c r="L9" s="1">
        <v>21</v>
      </c>
      <c r="M9" s="1">
        <v>13</v>
      </c>
      <c r="N9">
        <f t="shared" ref="N9:N24" si="1">+K9+L9+M9</f>
        <v>112</v>
      </c>
      <c r="O9" s="34">
        <v>1358812</v>
      </c>
      <c r="P9" s="28">
        <f t="shared" si="0"/>
        <v>8.242494178738486</v>
      </c>
      <c r="Q9" s="25"/>
    </row>
    <row r="10" spans="1:17" ht="15.75" thickBot="1" x14ac:dyDescent="0.3">
      <c r="A10" s="2" t="s">
        <v>5</v>
      </c>
      <c r="B10" s="1">
        <v>55</v>
      </c>
      <c r="C10" s="1">
        <v>1</v>
      </c>
      <c r="D10" s="1">
        <v>4</v>
      </c>
      <c r="E10" s="1">
        <v>1</v>
      </c>
      <c r="F10" s="1">
        <v>0</v>
      </c>
      <c r="G10" s="1">
        <v>0</v>
      </c>
      <c r="H10" s="1">
        <v>15</v>
      </c>
      <c r="I10" s="1">
        <v>0</v>
      </c>
      <c r="J10" s="1">
        <v>0</v>
      </c>
      <c r="K10" s="1">
        <v>71</v>
      </c>
      <c r="L10" s="1">
        <v>1</v>
      </c>
      <c r="M10" s="1">
        <v>4</v>
      </c>
      <c r="N10">
        <f t="shared" si="1"/>
        <v>76</v>
      </c>
      <c r="O10" s="34">
        <v>1013529</v>
      </c>
      <c r="P10" s="28">
        <f t="shared" si="0"/>
        <v>7.49855208879075</v>
      </c>
      <c r="Q10" s="25"/>
    </row>
    <row r="11" spans="1:17" ht="15.75" thickBot="1" x14ac:dyDescent="0.3">
      <c r="A11" s="2" t="s">
        <v>6</v>
      </c>
      <c r="B11" s="1">
        <v>72</v>
      </c>
      <c r="C11" s="1">
        <v>2</v>
      </c>
      <c r="D11" s="1">
        <v>4</v>
      </c>
      <c r="E11" s="1">
        <v>11</v>
      </c>
      <c r="F11" s="1">
        <v>0</v>
      </c>
      <c r="G11" s="1">
        <v>2</v>
      </c>
      <c r="H11" s="1">
        <v>8</v>
      </c>
      <c r="I11" s="1">
        <v>0</v>
      </c>
      <c r="J11" s="1">
        <v>0</v>
      </c>
      <c r="K11" s="1">
        <v>91</v>
      </c>
      <c r="L11" s="1">
        <v>2</v>
      </c>
      <c r="M11" s="1">
        <v>6</v>
      </c>
      <c r="N11">
        <f t="shared" si="1"/>
        <v>99</v>
      </c>
      <c r="O11" s="34">
        <v>1237480</v>
      </c>
      <c r="P11" s="28">
        <f t="shared" si="0"/>
        <v>8.00012929501891</v>
      </c>
      <c r="Q11" s="25"/>
    </row>
    <row r="12" spans="1:17" ht="15.75" thickBot="1" x14ac:dyDescent="0.3">
      <c r="A12" s="2" t="s">
        <v>7</v>
      </c>
      <c r="B12" s="1">
        <v>139</v>
      </c>
      <c r="C12" s="1">
        <v>13</v>
      </c>
      <c r="D12" s="1">
        <v>12</v>
      </c>
      <c r="E12" s="1">
        <v>8</v>
      </c>
      <c r="F12" s="1">
        <v>0</v>
      </c>
      <c r="G12" s="1">
        <v>2</v>
      </c>
      <c r="H12" s="1">
        <v>23</v>
      </c>
      <c r="I12" s="1">
        <v>1</v>
      </c>
      <c r="J12" s="1">
        <v>4</v>
      </c>
      <c r="K12" s="1">
        <v>170</v>
      </c>
      <c r="L12" s="1">
        <v>14</v>
      </c>
      <c r="M12" s="1">
        <v>18</v>
      </c>
      <c r="N12">
        <f t="shared" si="1"/>
        <v>202</v>
      </c>
      <c r="O12" s="34">
        <v>2249976</v>
      </c>
      <c r="P12" s="28">
        <f t="shared" si="0"/>
        <v>8.9778735417622233</v>
      </c>
      <c r="Q12" s="25"/>
    </row>
    <row r="13" spans="1:17" ht="15.75" thickBot="1" x14ac:dyDescent="0.3">
      <c r="A13" s="2" t="s">
        <v>8</v>
      </c>
      <c r="B13" s="1">
        <v>49</v>
      </c>
      <c r="C13" s="1">
        <v>3</v>
      </c>
      <c r="D13" s="1">
        <v>3</v>
      </c>
      <c r="E13" s="1">
        <v>0</v>
      </c>
      <c r="F13" s="1">
        <v>8</v>
      </c>
      <c r="G13" s="1">
        <v>1</v>
      </c>
      <c r="H13" s="1">
        <v>3</v>
      </c>
      <c r="I13" s="1">
        <v>6</v>
      </c>
      <c r="J13" s="1">
        <v>1</v>
      </c>
      <c r="K13" s="1">
        <v>52</v>
      </c>
      <c r="L13" s="1">
        <v>17</v>
      </c>
      <c r="M13" s="1">
        <v>5</v>
      </c>
      <c r="N13">
        <f t="shared" si="1"/>
        <v>74</v>
      </c>
      <c r="O13" s="34">
        <v>593964</v>
      </c>
      <c r="P13" s="28">
        <f t="shared" si="0"/>
        <v>12.45866752867177</v>
      </c>
      <c r="Q13" s="25"/>
    </row>
    <row r="14" spans="1:17" ht="15.75" thickBot="1" x14ac:dyDescent="0.3">
      <c r="A14" s="2" t="s">
        <v>9</v>
      </c>
      <c r="B14" s="1">
        <v>81</v>
      </c>
      <c r="C14" s="1">
        <v>13</v>
      </c>
      <c r="D14" s="1">
        <v>8</v>
      </c>
      <c r="E14" s="1">
        <v>4</v>
      </c>
      <c r="F14" s="1">
        <v>0</v>
      </c>
      <c r="G14" s="1">
        <v>0</v>
      </c>
      <c r="H14" s="1">
        <v>8</v>
      </c>
      <c r="I14" s="1">
        <v>0</v>
      </c>
      <c r="J14" s="1">
        <v>3</v>
      </c>
      <c r="K14" s="1">
        <v>93</v>
      </c>
      <c r="L14" s="1">
        <v>13</v>
      </c>
      <c r="M14" s="1">
        <v>11</v>
      </c>
      <c r="N14">
        <f t="shared" si="1"/>
        <v>117</v>
      </c>
      <c r="O14" s="34">
        <v>2398500</v>
      </c>
      <c r="P14" s="28">
        <f t="shared" si="0"/>
        <v>4.8780487804878048</v>
      </c>
      <c r="Q14" s="25"/>
    </row>
    <row r="15" spans="1:17" ht="15.75" thickBot="1" x14ac:dyDescent="0.3">
      <c r="A15" s="2" t="s">
        <v>10</v>
      </c>
      <c r="B15" s="1">
        <v>72</v>
      </c>
      <c r="C15" s="1">
        <v>3</v>
      </c>
      <c r="D15" s="1">
        <v>6</v>
      </c>
      <c r="E15" s="1">
        <v>0</v>
      </c>
      <c r="F15" s="1">
        <v>0</v>
      </c>
      <c r="G15" s="1">
        <v>1</v>
      </c>
      <c r="H15" s="1">
        <v>7</v>
      </c>
      <c r="I15" s="1">
        <v>1</v>
      </c>
      <c r="J15" s="1">
        <v>0</v>
      </c>
      <c r="K15" s="1">
        <v>79</v>
      </c>
      <c r="L15" s="1">
        <v>4</v>
      </c>
      <c r="M15" s="1">
        <v>7</v>
      </c>
      <c r="N15">
        <f t="shared" si="1"/>
        <v>90</v>
      </c>
      <c r="O15" s="34">
        <v>2119234</v>
      </c>
      <c r="P15" s="28">
        <f t="shared" si="0"/>
        <v>4.2468174821657261</v>
      </c>
      <c r="Q15" s="25"/>
    </row>
    <row r="16" spans="1:17" ht="15.75" thickBot="1" x14ac:dyDescent="0.3">
      <c r="A16" s="2" t="s">
        <v>11</v>
      </c>
      <c r="B16" s="1">
        <v>542</v>
      </c>
      <c r="C16" s="1">
        <v>49</v>
      </c>
      <c r="D16" s="1">
        <v>29</v>
      </c>
      <c r="E16" s="1">
        <v>70</v>
      </c>
      <c r="F16" s="1">
        <v>7</v>
      </c>
      <c r="G16" s="1">
        <v>3</v>
      </c>
      <c r="H16" s="1">
        <v>207</v>
      </c>
      <c r="I16" s="1">
        <v>18</v>
      </c>
      <c r="J16" s="1">
        <v>15</v>
      </c>
      <c r="K16" s="1">
        <v>819</v>
      </c>
      <c r="L16" s="1">
        <v>74</v>
      </c>
      <c r="M16" s="1">
        <v>47</v>
      </c>
      <c r="N16">
        <f t="shared" si="1"/>
        <v>940</v>
      </c>
      <c r="O16" s="34">
        <v>8146265</v>
      </c>
      <c r="P16" s="28">
        <f t="shared" si="0"/>
        <v>11.539030463654202</v>
      </c>
      <c r="Q16" s="25"/>
    </row>
    <row r="17" spans="1:17" ht="15.75" thickBot="1" x14ac:dyDescent="0.3">
      <c r="A17" s="2" t="s">
        <v>24</v>
      </c>
      <c r="B17" s="1">
        <v>299</v>
      </c>
      <c r="C17" s="1">
        <v>29</v>
      </c>
      <c r="D17" s="1">
        <v>17</v>
      </c>
      <c r="E17" s="1">
        <v>22</v>
      </c>
      <c r="F17" s="1">
        <v>5</v>
      </c>
      <c r="G17" s="1">
        <v>3</v>
      </c>
      <c r="H17" s="1">
        <v>44</v>
      </c>
      <c r="I17" s="1">
        <v>2</v>
      </c>
      <c r="J17" s="1">
        <v>7</v>
      </c>
      <c r="K17" s="1">
        <v>365</v>
      </c>
      <c r="L17" s="1">
        <v>36</v>
      </c>
      <c r="M17" s="1">
        <v>27</v>
      </c>
      <c r="N17">
        <f t="shared" si="1"/>
        <v>428</v>
      </c>
      <c r="O17" s="34">
        <v>5415843</v>
      </c>
      <c r="P17" s="28">
        <f t="shared" si="0"/>
        <v>7.902740164365917</v>
      </c>
      <c r="Q17" s="25"/>
    </row>
    <row r="18" spans="1:17" ht="15.75" thickBot="1" x14ac:dyDescent="0.3">
      <c r="A18" s="2" t="s">
        <v>12</v>
      </c>
      <c r="B18" s="1">
        <v>18</v>
      </c>
      <c r="C18" s="1">
        <v>3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1</v>
      </c>
      <c r="K18" s="1">
        <v>18</v>
      </c>
      <c r="L18" s="1">
        <v>3</v>
      </c>
      <c r="M18" s="1">
        <v>1</v>
      </c>
      <c r="N18">
        <f t="shared" si="1"/>
        <v>22</v>
      </c>
      <c r="O18" s="34">
        <v>1051638</v>
      </c>
      <c r="P18" s="28">
        <f t="shared" si="0"/>
        <v>2.0919746148389464</v>
      </c>
      <c r="Q18" s="25"/>
    </row>
    <row r="19" spans="1:17" ht="15.75" thickBot="1" x14ac:dyDescent="0.3">
      <c r="A19" s="2" t="s">
        <v>13</v>
      </c>
      <c r="B19" s="1">
        <v>80</v>
      </c>
      <c r="C19" s="1">
        <v>1</v>
      </c>
      <c r="D19" s="1">
        <v>1</v>
      </c>
      <c r="E19" s="1">
        <v>3</v>
      </c>
      <c r="F19" s="1">
        <v>1</v>
      </c>
      <c r="G19" s="1">
        <v>0</v>
      </c>
      <c r="H19" s="1">
        <v>7</v>
      </c>
      <c r="I19" s="1">
        <v>0</v>
      </c>
      <c r="J19" s="1">
        <v>0</v>
      </c>
      <c r="K19" s="1">
        <v>90</v>
      </c>
      <c r="L19" s="1">
        <v>2</v>
      </c>
      <c r="M19" s="1">
        <v>1</v>
      </c>
      <c r="N19">
        <f t="shared" si="1"/>
        <v>93</v>
      </c>
      <c r="O19" s="34">
        <v>2713169</v>
      </c>
      <c r="P19" s="28">
        <f t="shared" si="0"/>
        <v>3.4277260281243076</v>
      </c>
      <c r="Q19" s="25"/>
    </row>
    <row r="20" spans="1:17" ht="15.75" thickBot="1" x14ac:dyDescent="0.3">
      <c r="A20" s="2" t="s">
        <v>14</v>
      </c>
      <c r="B20" s="1">
        <v>429</v>
      </c>
      <c r="C20" s="1">
        <v>13</v>
      </c>
      <c r="D20" s="1">
        <v>20</v>
      </c>
      <c r="E20" s="1">
        <v>42</v>
      </c>
      <c r="F20" s="1">
        <v>3</v>
      </c>
      <c r="G20" s="1">
        <v>5</v>
      </c>
      <c r="H20" s="1">
        <v>50</v>
      </c>
      <c r="I20" s="1">
        <v>2</v>
      </c>
      <c r="J20" s="1">
        <v>5</v>
      </c>
      <c r="K20" s="1">
        <v>521</v>
      </c>
      <c r="L20" s="1">
        <v>18</v>
      </c>
      <c r="M20" s="1">
        <v>30</v>
      </c>
      <c r="N20">
        <f t="shared" si="1"/>
        <v>569</v>
      </c>
      <c r="O20" s="34">
        <v>7137031</v>
      </c>
      <c r="P20" s="28">
        <f t="shared" si="0"/>
        <v>7.9725028516759986</v>
      </c>
      <c r="Q20" s="25"/>
    </row>
    <row r="21" spans="1:17" ht="15.75" thickBot="1" x14ac:dyDescent="0.3">
      <c r="A21" s="2" t="s">
        <v>15</v>
      </c>
      <c r="B21" s="1">
        <v>56</v>
      </c>
      <c r="C21" s="1">
        <v>4</v>
      </c>
      <c r="D21" s="1">
        <v>4</v>
      </c>
      <c r="E21" s="1">
        <v>0</v>
      </c>
      <c r="F21" s="1">
        <v>3</v>
      </c>
      <c r="G21" s="1">
        <v>0</v>
      </c>
      <c r="H21" s="1">
        <v>3</v>
      </c>
      <c r="I21" s="1">
        <v>0</v>
      </c>
      <c r="J21" s="1">
        <v>0</v>
      </c>
      <c r="K21" s="1">
        <v>59</v>
      </c>
      <c r="L21" s="1">
        <v>7</v>
      </c>
      <c r="M21" s="1">
        <v>4</v>
      </c>
      <c r="N21">
        <f t="shared" si="1"/>
        <v>70</v>
      </c>
      <c r="O21" s="34">
        <v>1589138</v>
      </c>
      <c r="P21" s="28">
        <f t="shared" si="0"/>
        <v>4.4049037906084934</v>
      </c>
      <c r="Q21" s="25"/>
    </row>
    <row r="22" spans="1:17" ht="15.75" thickBot="1" x14ac:dyDescent="0.3">
      <c r="A22" s="2" t="s">
        <v>16</v>
      </c>
      <c r="B22" s="1">
        <v>52</v>
      </c>
      <c r="C22" s="1">
        <v>4</v>
      </c>
      <c r="D22" s="1">
        <v>0</v>
      </c>
      <c r="E22" s="1">
        <v>1</v>
      </c>
      <c r="F22" s="1">
        <v>1</v>
      </c>
      <c r="G22" s="1">
        <v>0</v>
      </c>
      <c r="H22" s="1">
        <v>0</v>
      </c>
      <c r="I22" s="1">
        <v>0</v>
      </c>
      <c r="J22" s="1">
        <v>2</v>
      </c>
      <c r="K22" s="1">
        <v>53</v>
      </c>
      <c r="L22" s="1">
        <v>5</v>
      </c>
      <c r="M22" s="1">
        <v>2</v>
      </c>
      <c r="N22">
        <f t="shared" si="1"/>
        <v>60</v>
      </c>
      <c r="O22" s="34">
        <v>683500</v>
      </c>
      <c r="P22" s="28">
        <f t="shared" si="0"/>
        <v>8.7783467446964156</v>
      </c>
      <c r="Q22" s="25"/>
    </row>
    <row r="23" spans="1:17" ht="15.75" thickBot="1" x14ac:dyDescent="0.3">
      <c r="A23" s="2" t="s">
        <v>17</v>
      </c>
      <c r="B23" s="1">
        <v>115</v>
      </c>
      <c r="C23" s="1">
        <v>5</v>
      </c>
      <c r="D23" s="1">
        <v>11</v>
      </c>
      <c r="E23" s="1">
        <v>20</v>
      </c>
      <c r="F23" s="1">
        <v>0</v>
      </c>
      <c r="G23" s="1">
        <v>2</v>
      </c>
      <c r="H23" s="1">
        <v>11</v>
      </c>
      <c r="I23" s="1">
        <v>1</v>
      </c>
      <c r="J23" s="1">
        <v>7</v>
      </c>
      <c r="K23" s="1">
        <v>146</v>
      </c>
      <c r="L23" s="1">
        <v>6</v>
      </c>
      <c r="M23" s="1">
        <v>20</v>
      </c>
      <c r="N23">
        <f t="shared" si="1"/>
        <v>172</v>
      </c>
      <c r="O23" s="34">
        <v>2242342</v>
      </c>
      <c r="P23" s="28">
        <f t="shared" si="0"/>
        <v>7.6705515929327461</v>
      </c>
      <c r="Q23" s="25"/>
    </row>
    <row r="24" spans="1:17" ht="15.75" thickBot="1" x14ac:dyDescent="0.3">
      <c r="A24" s="2" t="s">
        <v>18</v>
      </c>
      <c r="B24" s="1">
        <v>16</v>
      </c>
      <c r="C24" s="1">
        <v>3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16</v>
      </c>
      <c r="L24" s="1">
        <v>3</v>
      </c>
      <c r="M24" s="1">
        <v>0</v>
      </c>
      <c r="N24">
        <f t="shared" si="1"/>
        <v>19</v>
      </c>
      <c r="O24" s="34">
        <v>327286</v>
      </c>
      <c r="P24" s="28">
        <f t="shared" si="0"/>
        <v>5.8053201175730091</v>
      </c>
      <c r="Q24" s="25"/>
    </row>
    <row r="25" spans="1:17" ht="15.75" thickBot="1" x14ac:dyDescent="0.3">
      <c r="A25" s="3" t="s">
        <v>23</v>
      </c>
      <c r="B25" s="6">
        <v>2392</v>
      </c>
      <c r="C25" s="6">
        <v>182</v>
      </c>
      <c r="D25" s="6">
        <v>143</v>
      </c>
      <c r="E25" s="6">
        <v>197</v>
      </c>
      <c r="F25" s="6">
        <v>40</v>
      </c>
      <c r="G25" s="6">
        <v>23</v>
      </c>
      <c r="H25" s="6">
        <v>466</v>
      </c>
      <c r="I25" s="6">
        <v>33</v>
      </c>
      <c r="J25" s="6">
        <v>54</v>
      </c>
      <c r="K25" s="6">
        <v>3055</v>
      </c>
      <c r="L25" s="6">
        <v>255</v>
      </c>
      <c r="M25" s="6">
        <v>220</v>
      </c>
      <c r="N25" s="6">
        <f t="shared" ref="N25:P25" si="2">SUM(N8:N24)</f>
        <v>3530</v>
      </c>
      <c r="O25" s="34">
        <v>49114494</v>
      </c>
      <c r="P25" s="6">
        <f t="shared" si="2"/>
        <v>118.27509906906424</v>
      </c>
      <c r="Q25" s="25"/>
    </row>
    <row r="26" spans="1:17" x14ac:dyDescent="0.25">
      <c r="K26" s="25"/>
      <c r="L26" s="25"/>
      <c r="M26" s="25"/>
    </row>
    <row r="27" spans="1:17" x14ac:dyDescent="0.25">
      <c r="A27" s="32" t="s">
        <v>65</v>
      </c>
      <c r="K27" s="25"/>
      <c r="L27" s="25"/>
      <c r="M27" s="25"/>
    </row>
    <row r="29" spans="1:17" x14ac:dyDescent="0.25">
      <c r="A29" s="45" t="s">
        <v>1</v>
      </c>
      <c r="B29" s="42" t="s">
        <v>33</v>
      </c>
      <c r="C29" s="43"/>
      <c r="D29" s="43"/>
      <c r="E29" s="44"/>
      <c r="F29" s="44"/>
      <c r="G29" s="44"/>
      <c r="H29" s="44"/>
      <c r="I29" s="44"/>
      <c r="J29" s="44"/>
      <c r="K29" s="44"/>
      <c r="L29" s="44"/>
      <c r="M29" s="44"/>
    </row>
    <row r="30" spans="1:17" ht="24" customHeight="1" x14ac:dyDescent="0.25">
      <c r="A30" s="44"/>
      <c r="B30" s="45" t="s">
        <v>30</v>
      </c>
      <c r="C30" s="46"/>
      <c r="D30" s="46"/>
      <c r="E30" s="45" t="s">
        <v>31</v>
      </c>
      <c r="F30" s="46"/>
      <c r="G30" s="46"/>
      <c r="H30" s="45" t="s">
        <v>84</v>
      </c>
      <c r="I30" s="46"/>
      <c r="J30" s="46"/>
      <c r="K30" s="45" t="s">
        <v>2</v>
      </c>
      <c r="L30" s="46"/>
      <c r="M30" s="46"/>
    </row>
    <row r="31" spans="1:17" ht="51" x14ac:dyDescent="0.25">
      <c r="A31" s="44"/>
      <c r="B31" s="4" t="s">
        <v>27</v>
      </c>
      <c r="C31" s="4" t="s">
        <v>28</v>
      </c>
      <c r="D31" s="4" t="s">
        <v>29</v>
      </c>
      <c r="E31" s="4" t="s">
        <v>27</v>
      </c>
      <c r="F31" s="4" t="s">
        <v>28</v>
      </c>
      <c r="G31" s="4" t="s">
        <v>29</v>
      </c>
      <c r="H31" s="4" t="s">
        <v>27</v>
      </c>
      <c r="I31" s="4" t="s">
        <v>28</v>
      </c>
      <c r="J31" s="4" t="s">
        <v>29</v>
      </c>
      <c r="K31" s="4" t="s">
        <v>27</v>
      </c>
      <c r="L31" s="4" t="s">
        <v>28</v>
      </c>
      <c r="M31" s="4" t="s">
        <v>29</v>
      </c>
    </row>
    <row r="32" spans="1:17" ht="15.75" thickBot="1" x14ac:dyDescent="0.3">
      <c r="A32" s="2" t="s">
        <v>3</v>
      </c>
      <c r="B32">
        <v>14</v>
      </c>
      <c r="C32">
        <v>2</v>
      </c>
      <c r="D32">
        <v>2</v>
      </c>
      <c r="E32">
        <v>0</v>
      </c>
      <c r="F32">
        <v>2</v>
      </c>
      <c r="G32">
        <v>0</v>
      </c>
      <c r="H32">
        <v>0</v>
      </c>
      <c r="I32">
        <v>0</v>
      </c>
      <c r="J32">
        <v>2</v>
      </c>
      <c r="K32">
        <v>14</v>
      </c>
      <c r="L32">
        <v>4</v>
      </c>
      <c r="M32">
        <v>4</v>
      </c>
      <c r="Q32" s="25"/>
    </row>
    <row r="33" spans="1:17" ht="15.75" thickBot="1" x14ac:dyDescent="0.3">
      <c r="A33" s="2" t="s">
        <v>4</v>
      </c>
      <c r="B33">
        <v>1</v>
      </c>
      <c r="C33">
        <v>2</v>
      </c>
      <c r="D33">
        <v>0</v>
      </c>
      <c r="E33">
        <v>0</v>
      </c>
      <c r="F33">
        <v>1</v>
      </c>
      <c r="G33">
        <v>0</v>
      </c>
      <c r="H33">
        <v>1</v>
      </c>
      <c r="I33">
        <v>2</v>
      </c>
      <c r="J33">
        <v>0</v>
      </c>
      <c r="K33">
        <v>2</v>
      </c>
      <c r="L33">
        <v>5</v>
      </c>
      <c r="M33">
        <v>0</v>
      </c>
      <c r="Q33" s="25"/>
    </row>
    <row r="34" spans="1:17" ht="15.75" thickBot="1" x14ac:dyDescent="0.3">
      <c r="A34" s="2" t="s">
        <v>5</v>
      </c>
      <c r="B34">
        <v>3</v>
      </c>
      <c r="C34">
        <v>0</v>
      </c>
      <c r="D34">
        <v>0</v>
      </c>
      <c r="E34">
        <v>1</v>
      </c>
      <c r="F34">
        <v>0</v>
      </c>
      <c r="G34">
        <v>0</v>
      </c>
      <c r="H34">
        <v>2</v>
      </c>
      <c r="I34">
        <v>0</v>
      </c>
      <c r="J34">
        <v>0</v>
      </c>
      <c r="K34">
        <v>6</v>
      </c>
      <c r="L34">
        <v>0</v>
      </c>
      <c r="M34">
        <v>0</v>
      </c>
      <c r="Q34" s="25"/>
    </row>
    <row r="35" spans="1:17" ht="15.75" thickBot="1" x14ac:dyDescent="0.3">
      <c r="A35" s="2" t="s">
        <v>6</v>
      </c>
      <c r="B35">
        <v>3</v>
      </c>
      <c r="C35">
        <v>1</v>
      </c>
      <c r="D35">
        <v>3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3</v>
      </c>
      <c r="L35">
        <v>1</v>
      </c>
      <c r="M35">
        <v>3</v>
      </c>
      <c r="Q35" s="25"/>
    </row>
    <row r="36" spans="1:17" ht="15.75" thickBot="1" x14ac:dyDescent="0.3">
      <c r="A36" s="2" t="s">
        <v>7</v>
      </c>
      <c r="B36">
        <v>5</v>
      </c>
      <c r="C36">
        <v>0</v>
      </c>
      <c r="D36">
        <v>2</v>
      </c>
      <c r="E36">
        <v>1</v>
      </c>
      <c r="F36">
        <v>1</v>
      </c>
      <c r="G36">
        <v>0</v>
      </c>
      <c r="H36">
        <v>1</v>
      </c>
      <c r="I36">
        <v>0</v>
      </c>
      <c r="J36">
        <v>0</v>
      </c>
      <c r="K36">
        <v>7</v>
      </c>
      <c r="L36">
        <v>1</v>
      </c>
      <c r="M36">
        <v>2</v>
      </c>
      <c r="Q36" s="25"/>
    </row>
    <row r="37" spans="1:17" ht="15.75" thickBot="1" x14ac:dyDescent="0.3">
      <c r="A37" s="2" t="s">
        <v>8</v>
      </c>
      <c r="B37">
        <v>1</v>
      </c>
      <c r="C37">
        <v>4</v>
      </c>
      <c r="D37">
        <v>0</v>
      </c>
      <c r="E37">
        <v>0</v>
      </c>
      <c r="F37">
        <v>0</v>
      </c>
      <c r="G37">
        <v>0</v>
      </c>
      <c r="H37">
        <v>1</v>
      </c>
      <c r="I37">
        <v>0</v>
      </c>
      <c r="J37">
        <v>0</v>
      </c>
      <c r="K37">
        <v>2</v>
      </c>
      <c r="L37">
        <v>4</v>
      </c>
      <c r="M37">
        <v>0</v>
      </c>
      <c r="Q37" s="25"/>
    </row>
    <row r="38" spans="1:17" ht="15.75" thickBot="1" x14ac:dyDescent="0.3">
      <c r="A38" s="2" t="s">
        <v>9</v>
      </c>
      <c r="B38">
        <v>6</v>
      </c>
      <c r="C38">
        <v>0</v>
      </c>
      <c r="D38">
        <v>2</v>
      </c>
      <c r="E38">
        <v>1</v>
      </c>
      <c r="F38">
        <v>0</v>
      </c>
      <c r="G38">
        <v>0</v>
      </c>
      <c r="H38">
        <v>3</v>
      </c>
      <c r="I38">
        <v>1</v>
      </c>
      <c r="J38">
        <v>0</v>
      </c>
      <c r="K38">
        <v>10</v>
      </c>
      <c r="L38">
        <v>1</v>
      </c>
      <c r="M38">
        <v>2</v>
      </c>
      <c r="Q38" s="25"/>
    </row>
    <row r="39" spans="1:17" ht="15.75" thickBot="1" x14ac:dyDescent="0.3">
      <c r="A39" s="2" t="s">
        <v>10</v>
      </c>
      <c r="B39">
        <v>2</v>
      </c>
      <c r="C39">
        <v>0</v>
      </c>
      <c r="D39">
        <v>1</v>
      </c>
      <c r="E39">
        <v>0</v>
      </c>
      <c r="F39">
        <v>0</v>
      </c>
      <c r="G39">
        <v>0</v>
      </c>
      <c r="H39">
        <v>1</v>
      </c>
      <c r="I39">
        <v>0</v>
      </c>
      <c r="J39">
        <v>0</v>
      </c>
      <c r="K39">
        <v>3</v>
      </c>
      <c r="L39">
        <v>0</v>
      </c>
      <c r="M39">
        <v>1</v>
      </c>
      <c r="Q39" s="25"/>
    </row>
    <row r="40" spans="1:17" ht="15.75" thickBot="1" x14ac:dyDescent="0.3">
      <c r="A40" s="2" t="s">
        <v>11</v>
      </c>
      <c r="B40">
        <v>29</v>
      </c>
      <c r="C40">
        <v>4</v>
      </c>
      <c r="D40">
        <v>6</v>
      </c>
      <c r="E40">
        <v>7</v>
      </c>
      <c r="F40">
        <v>0</v>
      </c>
      <c r="G40">
        <v>0</v>
      </c>
      <c r="H40">
        <v>17</v>
      </c>
      <c r="I40">
        <v>1</v>
      </c>
      <c r="J40">
        <v>0</v>
      </c>
      <c r="K40">
        <v>53</v>
      </c>
      <c r="L40">
        <v>5</v>
      </c>
      <c r="M40">
        <v>6</v>
      </c>
      <c r="Q40" s="25"/>
    </row>
    <row r="41" spans="1:17" ht="15.75" thickBot="1" x14ac:dyDescent="0.3">
      <c r="A41" s="2" t="s">
        <v>24</v>
      </c>
      <c r="B41">
        <v>13</v>
      </c>
      <c r="C41">
        <v>5</v>
      </c>
      <c r="D41">
        <v>4</v>
      </c>
      <c r="E41">
        <v>0</v>
      </c>
      <c r="F41">
        <v>0</v>
      </c>
      <c r="G41">
        <v>1</v>
      </c>
      <c r="H41">
        <v>0</v>
      </c>
      <c r="I41">
        <v>0</v>
      </c>
      <c r="J41">
        <v>0</v>
      </c>
      <c r="K41">
        <v>13</v>
      </c>
      <c r="L41">
        <v>5</v>
      </c>
      <c r="M41">
        <v>5</v>
      </c>
      <c r="Q41" s="25"/>
    </row>
    <row r="42" spans="1:17" ht="15.75" thickBot="1" x14ac:dyDescent="0.3">
      <c r="A42" s="2" t="s">
        <v>12</v>
      </c>
      <c r="B42">
        <v>0</v>
      </c>
      <c r="C42">
        <v>0</v>
      </c>
      <c r="D42">
        <v>0</v>
      </c>
      <c r="E42">
        <v>1</v>
      </c>
      <c r="F42">
        <v>0</v>
      </c>
      <c r="G42">
        <v>0</v>
      </c>
      <c r="H42">
        <v>0</v>
      </c>
      <c r="I42">
        <v>0</v>
      </c>
      <c r="J42">
        <v>0</v>
      </c>
      <c r="K42">
        <v>1</v>
      </c>
      <c r="L42">
        <v>0</v>
      </c>
      <c r="M42">
        <v>0</v>
      </c>
      <c r="Q42" s="25"/>
    </row>
    <row r="43" spans="1:17" ht="15.75" thickBot="1" x14ac:dyDescent="0.3">
      <c r="A43" s="2" t="s">
        <v>13</v>
      </c>
      <c r="B43">
        <v>6</v>
      </c>
      <c r="C43">
        <v>1</v>
      </c>
      <c r="D43">
        <v>2</v>
      </c>
      <c r="E43">
        <v>1</v>
      </c>
      <c r="F43">
        <v>0</v>
      </c>
      <c r="G43">
        <v>0</v>
      </c>
      <c r="H43">
        <v>0</v>
      </c>
      <c r="I43">
        <v>0</v>
      </c>
      <c r="J43">
        <v>0</v>
      </c>
      <c r="K43">
        <v>7</v>
      </c>
      <c r="L43">
        <v>1</v>
      </c>
      <c r="M43">
        <v>2</v>
      </c>
      <c r="Q43" s="25"/>
    </row>
    <row r="44" spans="1:17" ht="15.75" thickBot="1" x14ac:dyDescent="0.3">
      <c r="A44" s="2" t="s">
        <v>14</v>
      </c>
      <c r="B44">
        <v>23</v>
      </c>
      <c r="C44">
        <v>4</v>
      </c>
      <c r="D44">
        <v>0</v>
      </c>
      <c r="E44">
        <v>3</v>
      </c>
      <c r="F44">
        <v>0</v>
      </c>
      <c r="G44">
        <v>0</v>
      </c>
      <c r="H44">
        <v>3</v>
      </c>
      <c r="I44">
        <v>0</v>
      </c>
      <c r="J44">
        <v>1</v>
      </c>
      <c r="K44">
        <v>29</v>
      </c>
      <c r="L44">
        <v>4</v>
      </c>
      <c r="M44">
        <v>1</v>
      </c>
      <c r="Q44" s="25"/>
    </row>
    <row r="45" spans="1:17" ht="15.75" thickBot="1" x14ac:dyDescent="0.3">
      <c r="A45" s="2" t="s">
        <v>15</v>
      </c>
      <c r="B45">
        <v>4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4</v>
      </c>
      <c r="L45">
        <v>0</v>
      </c>
      <c r="M45">
        <v>0</v>
      </c>
      <c r="Q45" s="25"/>
    </row>
    <row r="46" spans="1:17" ht="15.75" thickBot="1" x14ac:dyDescent="0.3">
      <c r="A46" s="2" t="s">
        <v>16</v>
      </c>
      <c r="B46">
        <v>8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8</v>
      </c>
      <c r="L46">
        <v>0</v>
      </c>
      <c r="M46">
        <v>0</v>
      </c>
      <c r="Q46" s="25"/>
    </row>
    <row r="47" spans="1:17" ht="15.75" thickBot="1" x14ac:dyDescent="0.3">
      <c r="A47" s="2" t="s">
        <v>17</v>
      </c>
      <c r="B47">
        <v>13</v>
      </c>
      <c r="C47">
        <v>0</v>
      </c>
      <c r="D47">
        <v>6</v>
      </c>
      <c r="E47">
        <v>0</v>
      </c>
      <c r="F47">
        <v>1</v>
      </c>
      <c r="G47">
        <v>0</v>
      </c>
      <c r="H47">
        <v>1</v>
      </c>
      <c r="I47">
        <v>0</v>
      </c>
      <c r="J47">
        <v>0</v>
      </c>
      <c r="K47">
        <v>14</v>
      </c>
      <c r="L47">
        <v>1</v>
      </c>
      <c r="M47">
        <v>6</v>
      </c>
      <c r="Q47" s="25"/>
    </row>
    <row r="48" spans="1:17" ht="15.75" thickBot="1" x14ac:dyDescent="0.3">
      <c r="A48" s="2" t="s">
        <v>18</v>
      </c>
      <c r="B48">
        <v>1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1</v>
      </c>
      <c r="L48">
        <v>0</v>
      </c>
      <c r="M48">
        <v>0</v>
      </c>
      <c r="Q48" s="25"/>
    </row>
    <row r="49" spans="1:1020 1027:2046 2053:3072 3079:5112 5122:6138 6148:7164 7174:8190 8200:9216 9226:10235 10242:11261 11268:12287 12294:14327 14337:15353 15363:16379" ht="15.75" thickBot="1" x14ac:dyDescent="0.3">
      <c r="A49" s="3" t="s">
        <v>23</v>
      </c>
      <c r="B49" s="6">
        <v>132</v>
      </c>
      <c r="C49" s="6">
        <v>23</v>
      </c>
      <c r="D49" s="6">
        <v>28</v>
      </c>
      <c r="E49" s="6">
        <v>15</v>
      </c>
      <c r="F49" s="6">
        <v>5</v>
      </c>
      <c r="G49" s="6">
        <v>1</v>
      </c>
      <c r="H49" s="6">
        <v>30</v>
      </c>
      <c r="I49" s="6">
        <v>4</v>
      </c>
      <c r="J49" s="6">
        <v>3</v>
      </c>
      <c r="K49" s="6">
        <v>177</v>
      </c>
      <c r="L49" s="6">
        <v>32</v>
      </c>
      <c r="M49" s="6">
        <v>32</v>
      </c>
      <c r="N49" s="25"/>
      <c r="Q49" s="25"/>
    </row>
    <row r="50" spans="1:1020 1027:2046 2053:3072 3079:5112 5122:6138 6148:7164 7174:8190 8200:9216 9226:10235 10242:11261 11268:12287 12294:14327 14337:15353 15363:16379" x14ac:dyDescent="0.25">
      <c r="A50" s="32" t="s">
        <v>65</v>
      </c>
      <c r="K50" s="25"/>
      <c r="L50" s="25"/>
      <c r="M50" s="25"/>
      <c r="T50" s="32"/>
      <c r="AD50" s="25"/>
      <c r="AE50" s="25"/>
      <c r="AF50" s="25"/>
      <c r="AM50" s="32"/>
      <c r="AW50" s="25"/>
      <c r="AX50" s="25"/>
      <c r="AY50" s="25"/>
      <c r="BF50" s="32"/>
      <c r="BP50" s="25"/>
      <c r="BQ50" s="25"/>
      <c r="BR50" s="25"/>
      <c r="BY50" s="32"/>
      <c r="CI50" s="25"/>
      <c r="CJ50" s="25"/>
      <c r="CK50" s="25"/>
      <c r="CR50" s="32"/>
      <c r="DB50" s="25"/>
      <c r="DC50" s="25"/>
      <c r="DD50" s="25"/>
      <c r="DK50" s="32"/>
      <c r="DU50" s="25"/>
      <c r="DV50" s="25"/>
      <c r="DW50" s="25"/>
      <c r="ED50" s="32"/>
      <c r="EN50" s="25"/>
      <c r="EO50" s="25"/>
      <c r="EP50" s="25"/>
      <c r="EW50" s="32"/>
      <c r="FG50" s="25"/>
      <c r="FH50" s="25"/>
      <c r="FI50" s="25"/>
      <c r="FP50" s="32"/>
      <c r="FZ50" s="25"/>
      <c r="GA50" s="25"/>
      <c r="GB50" s="25"/>
      <c r="GI50" s="32"/>
      <c r="GS50" s="25"/>
      <c r="GT50" s="25"/>
      <c r="GU50" s="25"/>
      <c r="HB50" s="32"/>
      <c r="HL50" s="25"/>
      <c r="HM50" s="25"/>
      <c r="HN50" s="25"/>
      <c r="HU50" s="32"/>
      <c r="IE50" s="25"/>
      <c r="IF50" s="25"/>
      <c r="IG50" s="25"/>
      <c r="IN50" s="32"/>
      <c r="IX50" s="25"/>
      <c r="IY50" s="25"/>
      <c r="IZ50" s="25"/>
      <c r="JG50" s="32"/>
      <c r="JQ50" s="25"/>
      <c r="JR50" s="25"/>
      <c r="JS50" s="25"/>
      <c r="JZ50" s="32"/>
      <c r="KJ50" s="25"/>
      <c r="KK50" s="25"/>
      <c r="KL50" s="25"/>
      <c r="KS50" s="32"/>
      <c r="LC50" s="25"/>
      <c r="LD50" s="25"/>
      <c r="LE50" s="25"/>
      <c r="LL50" s="32"/>
      <c r="LV50" s="25"/>
      <c r="LW50" s="25"/>
      <c r="LX50" s="25"/>
      <c r="ME50" s="32"/>
      <c r="MO50" s="25"/>
      <c r="MP50" s="25"/>
      <c r="MQ50" s="25"/>
      <c r="MX50" s="32"/>
      <c r="NH50" s="25"/>
      <c r="NI50" s="25"/>
      <c r="NJ50" s="25"/>
      <c r="NQ50" s="32"/>
      <c r="OA50" s="25"/>
      <c r="OB50" s="25"/>
      <c r="OC50" s="25"/>
      <c r="OJ50" s="32"/>
      <c r="OT50" s="25"/>
      <c r="OU50" s="25"/>
      <c r="OV50" s="25"/>
      <c r="PC50" s="32"/>
      <c r="PM50" s="25"/>
      <c r="PN50" s="25"/>
      <c r="PO50" s="25"/>
      <c r="PV50" s="32"/>
      <c r="QF50" s="25"/>
      <c r="QG50" s="25"/>
      <c r="QH50" s="25"/>
      <c r="QO50" s="32"/>
      <c r="QY50" s="25"/>
      <c r="QZ50" s="25"/>
      <c r="RA50" s="25"/>
      <c r="RH50" s="32"/>
      <c r="RR50" s="25"/>
      <c r="RS50" s="25"/>
      <c r="RT50" s="25"/>
      <c r="SA50" s="32"/>
      <c r="SK50" s="25"/>
      <c r="SL50" s="25"/>
      <c r="SM50" s="25"/>
      <c r="ST50" s="32"/>
      <c r="TD50" s="25"/>
      <c r="TE50" s="25"/>
      <c r="TF50" s="25"/>
      <c r="TM50" s="32"/>
      <c r="TW50" s="25"/>
      <c r="TX50" s="25"/>
      <c r="TY50" s="25"/>
      <c r="UF50" s="32"/>
      <c r="UP50" s="25"/>
      <c r="UQ50" s="25"/>
      <c r="UR50" s="25"/>
      <c r="UY50" s="32"/>
      <c r="VI50" s="25"/>
      <c r="VJ50" s="25"/>
      <c r="VK50" s="25"/>
      <c r="VR50" s="32"/>
      <c r="WB50" s="25"/>
      <c r="WC50" s="25"/>
      <c r="WD50" s="25"/>
      <c r="WK50" s="32"/>
      <c r="WU50" s="25"/>
      <c r="WV50" s="25"/>
      <c r="WW50" s="25"/>
      <c r="XD50" s="32"/>
      <c r="XN50" s="25"/>
      <c r="XO50" s="25"/>
      <c r="XP50" s="25"/>
      <c r="XW50" s="32"/>
      <c r="YG50" s="25"/>
      <c r="YH50" s="25"/>
      <c r="YI50" s="25"/>
      <c r="YP50" s="32"/>
      <c r="YZ50" s="25"/>
      <c r="ZA50" s="25"/>
      <c r="ZB50" s="25"/>
      <c r="ZI50" s="32"/>
      <c r="ZS50" s="25"/>
      <c r="ZT50" s="25"/>
      <c r="ZU50" s="25"/>
      <c r="AAB50" s="32"/>
      <c r="AAL50" s="25"/>
      <c r="AAM50" s="25"/>
      <c r="AAN50" s="25"/>
      <c r="AAU50" s="32"/>
      <c r="ABE50" s="25"/>
      <c r="ABF50" s="25"/>
      <c r="ABG50" s="25"/>
      <c r="ABN50" s="32"/>
      <c r="ABX50" s="25"/>
      <c r="ABY50" s="25"/>
      <c r="ABZ50" s="25"/>
      <c r="ACG50" s="32"/>
      <c r="ACQ50" s="25"/>
      <c r="ACR50" s="25"/>
      <c r="ACS50" s="25"/>
      <c r="ACZ50" s="32"/>
      <c r="ADJ50" s="25"/>
      <c r="ADK50" s="25"/>
      <c r="ADL50" s="25"/>
      <c r="ADS50" s="32"/>
      <c r="AEC50" s="25"/>
      <c r="AED50" s="25"/>
      <c r="AEE50" s="25"/>
      <c r="AEL50" s="32"/>
      <c r="AEV50" s="25"/>
      <c r="AEW50" s="25"/>
      <c r="AEX50" s="25"/>
      <c r="AFE50" s="32"/>
      <c r="AFO50" s="25"/>
      <c r="AFP50" s="25"/>
      <c r="AFQ50" s="25"/>
      <c r="AFX50" s="32"/>
      <c r="AGH50" s="25"/>
      <c r="AGI50" s="25"/>
      <c r="AGJ50" s="25"/>
      <c r="AGQ50" s="32"/>
      <c r="AHA50" s="25"/>
      <c r="AHB50" s="25"/>
      <c r="AHC50" s="25"/>
      <c r="AHJ50" s="32"/>
      <c r="AHT50" s="25"/>
      <c r="AHU50" s="25"/>
      <c r="AHV50" s="25"/>
      <c r="AIC50" s="32"/>
      <c r="AIM50" s="25"/>
      <c r="AIN50" s="25"/>
      <c r="AIO50" s="25"/>
      <c r="AIV50" s="32"/>
      <c r="AJF50" s="25"/>
      <c r="AJG50" s="25"/>
      <c r="AJH50" s="25"/>
      <c r="AJO50" s="32"/>
      <c r="AJY50" s="25"/>
      <c r="AJZ50" s="25"/>
      <c r="AKA50" s="25"/>
      <c r="AKH50" s="32"/>
      <c r="AKR50" s="25"/>
      <c r="AKS50" s="25"/>
      <c r="AKT50" s="25"/>
      <c r="ALA50" s="32"/>
      <c r="ALK50" s="25"/>
      <c r="ALL50" s="25"/>
      <c r="ALM50" s="25"/>
      <c r="ALT50" s="32"/>
      <c r="AMD50" s="25"/>
      <c r="AME50" s="25"/>
      <c r="AMF50" s="25"/>
      <c r="AMM50" s="32"/>
      <c r="AMW50" s="25"/>
      <c r="AMX50" s="25"/>
      <c r="AMY50" s="25"/>
      <c r="ANF50" s="32"/>
      <c r="ANP50" s="25"/>
      <c r="ANQ50" s="25"/>
      <c r="ANR50" s="25"/>
      <c r="ANY50" s="32"/>
      <c r="AOI50" s="25"/>
      <c r="AOJ50" s="25"/>
      <c r="AOK50" s="25"/>
      <c r="AOR50" s="32"/>
      <c r="APB50" s="25"/>
      <c r="APC50" s="25"/>
      <c r="APD50" s="25"/>
      <c r="APK50" s="32"/>
      <c r="APU50" s="25"/>
      <c r="APV50" s="25"/>
      <c r="APW50" s="25"/>
      <c r="AQD50" s="32"/>
      <c r="AQN50" s="25"/>
      <c r="AQO50" s="25"/>
      <c r="AQP50" s="25"/>
      <c r="AQW50" s="32"/>
      <c r="ARG50" s="25"/>
      <c r="ARH50" s="25"/>
      <c r="ARI50" s="25"/>
      <c r="ARP50" s="32"/>
      <c r="ARZ50" s="25"/>
      <c r="ASA50" s="25"/>
      <c r="ASB50" s="25"/>
      <c r="ASI50" s="32"/>
      <c r="ASS50" s="25"/>
      <c r="AST50" s="25"/>
      <c r="ASU50" s="25"/>
      <c r="ATB50" s="32"/>
      <c r="ATL50" s="25"/>
      <c r="ATM50" s="25"/>
      <c r="ATN50" s="25"/>
      <c r="ATU50" s="32"/>
      <c r="AUE50" s="25"/>
      <c r="AUF50" s="25"/>
      <c r="AUG50" s="25"/>
      <c r="AUN50" s="32"/>
      <c r="AUX50" s="25"/>
      <c r="AUY50" s="25"/>
      <c r="AUZ50" s="25"/>
      <c r="AVG50" s="32"/>
      <c r="AVQ50" s="25"/>
      <c r="AVR50" s="25"/>
      <c r="AVS50" s="25"/>
      <c r="AVZ50" s="32"/>
      <c r="AWJ50" s="25"/>
      <c r="AWK50" s="25"/>
      <c r="AWL50" s="25"/>
      <c r="AWS50" s="32"/>
      <c r="AXC50" s="25"/>
      <c r="AXD50" s="25"/>
      <c r="AXE50" s="25"/>
      <c r="AXL50" s="32"/>
      <c r="AXV50" s="25"/>
      <c r="AXW50" s="25"/>
      <c r="AXX50" s="25"/>
      <c r="AYE50" s="32"/>
      <c r="AYO50" s="25"/>
      <c r="AYP50" s="25"/>
      <c r="AYQ50" s="25"/>
      <c r="AYX50" s="32"/>
      <c r="AZH50" s="25"/>
      <c r="AZI50" s="25"/>
      <c r="AZJ50" s="25"/>
      <c r="AZQ50" s="32"/>
      <c r="BAA50" s="25"/>
      <c r="BAB50" s="25"/>
      <c r="BAC50" s="25"/>
      <c r="BAJ50" s="32"/>
      <c r="BAT50" s="25"/>
      <c r="BAU50" s="25"/>
      <c r="BAV50" s="25"/>
      <c r="BBC50" s="32"/>
      <c r="BBM50" s="25"/>
      <c r="BBN50" s="25"/>
      <c r="BBO50" s="25"/>
      <c r="BBV50" s="32"/>
      <c r="BCF50" s="25"/>
      <c r="BCG50" s="25"/>
      <c r="BCH50" s="25"/>
      <c r="BCO50" s="32"/>
      <c r="BCY50" s="25"/>
      <c r="BCZ50" s="25"/>
      <c r="BDA50" s="25"/>
      <c r="BDH50" s="32"/>
      <c r="BDR50" s="25"/>
      <c r="BDS50" s="25"/>
      <c r="BDT50" s="25"/>
      <c r="BEA50" s="32"/>
      <c r="BEK50" s="25"/>
      <c r="BEL50" s="25"/>
      <c r="BEM50" s="25"/>
      <c r="BET50" s="32"/>
      <c r="BFD50" s="25"/>
      <c r="BFE50" s="25"/>
      <c r="BFF50" s="25"/>
      <c r="BFM50" s="32"/>
      <c r="BFW50" s="25"/>
      <c r="BFX50" s="25"/>
      <c r="BFY50" s="25"/>
      <c r="BGF50" s="32"/>
      <c r="BGP50" s="25"/>
      <c r="BGQ50" s="25"/>
      <c r="BGR50" s="25"/>
      <c r="BGY50" s="32"/>
      <c r="BHI50" s="25"/>
      <c r="BHJ50" s="25"/>
      <c r="BHK50" s="25"/>
      <c r="BHR50" s="32"/>
      <c r="BIB50" s="25"/>
      <c r="BIC50" s="25"/>
      <c r="BID50" s="25"/>
      <c r="BIK50" s="32"/>
      <c r="BIU50" s="25"/>
      <c r="BIV50" s="25"/>
      <c r="BIW50" s="25"/>
      <c r="BJD50" s="32"/>
      <c r="BJN50" s="25"/>
      <c r="BJO50" s="25"/>
      <c r="BJP50" s="25"/>
      <c r="BJW50" s="32"/>
      <c r="BKG50" s="25"/>
      <c r="BKH50" s="25"/>
      <c r="BKI50" s="25"/>
      <c r="BKP50" s="32"/>
      <c r="BKZ50" s="25"/>
      <c r="BLA50" s="25"/>
      <c r="BLB50" s="25"/>
      <c r="BLI50" s="32"/>
      <c r="BLS50" s="25"/>
      <c r="BLT50" s="25"/>
      <c r="BLU50" s="25"/>
      <c r="BMB50" s="32"/>
      <c r="BML50" s="25"/>
      <c r="BMM50" s="25"/>
      <c r="BMN50" s="25"/>
      <c r="BMU50" s="32"/>
      <c r="BNE50" s="25"/>
      <c r="BNF50" s="25"/>
      <c r="BNG50" s="25"/>
      <c r="BNN50" s="32"/>
      <c r="BNX50" s="25"/>
      <c r="BNY50" s="25"/>
      <c r="BNZ50" s="25"/>
      <c r="BOG50" s="32"/>
      <c r="BOQ50" s="25"/>
      <c r="BOR50" s="25"/>
      <c r="BOS50" s="25"/>
      <c r="BOZ50" s="32"/>
      <c r="BPJ50" s="25"/>
      <c r="BPK50" s="25"/>
      <c r="BPL50" s="25"/>
      <c r="BPS50" s="32"/>
      <c r="BQC50" s="25"/>
      <c r="BQD50" s="25"/>
      <c r="BQE50" s="25"/>
      <c r="BQL50" s="32"/>
      <c r="BQV50" s="25"/>
      <c r="BQW50" s="25"/>
      <c r="BQX50" s="25"/>
      <c r="BRE50" s="32"/>
      <c r="BRO50" s="25"/>
      <c r="BRP50" s="25"/>
      <c r="BRQ50" s="25"/>
      <c r="BRX50" s="32"/>
      <c r="BSH50" s="25"/>
      <c r="BSI50" s="25"/>
      <c r="BSJ50" s="25"/>
      <c r="BSQ50" s="32"/>
      <c r="BTA50" s="25"/>
      <c r="BTB50" s="25"/>
      <c r="BTC50" s="25"/>
      <c r="BTJ50" s="32"/>
      <c r="BTT50" s="25"/>
      <c r="BTU50" s="25"/>
      <c r="BTV50" s="25"/>
      <c r="BUC50" s="32"/>
      <c r="BUM50" s="25"/>
      <c r="BUN50" s="25"/>
      <c r="BUO50" s="25"/>
      <c r="BUV50" s="32"/>
      <c r="BVF50" s="25"/>
      <c r="BVG50" s="25"/>
      <c r="BVH50" s="25"/>
      <c r="BVO50" s="32"/>
      <c r="BVY50" s="25"/>
      <c r="BVZ50" s="25"/>
      <c r="BWA50" s="25"/>
      <c r="BWH50" s="32"/>
      <c r="BWR50" s="25"/>
      <c r="BWS50" s="25"/>
      <c r="BWT50" s="25"/>
      <c r="BXA50" s="32"/>
      <c r="BXK50" s="25"/>
      <c r="BXL50" s="25"/>
      <c r="BXM50" s="25"/>
      <c r="BXT50" s="32"/>
      <c r="BYD50" s="25"/>
      <c r="BYE50" s="25"/>
      <c r="BYF50" s="25"/>
      <c r="BYM50" s="32"/>
      <c r="BYW50" s="25"/>
      <c r="BYX50" s="25"/>
      <c r="BYY50" s="25"/>
      <c r="BZF50" s="32"/>
      <c r="BZP50" s="25"/>
      <c r="BZQ50" s="25"/>
      <c r="BZR50" s="25"/>
      <c r="BZY50" s="32"/>
      <c r="CAI50" s="25"/>
      <c r="CAJ50" s="25"/>
      <c r="CAK50" s="25"/>
      <c r="CAR50" s="32"/>
      <c r="CBB50" s="25"/>
      <c r="CBC50" s="25"/>
      <c r="CBD50" s="25"/>
      <c r="CBK50" s="32"/>
      <c r="CBU50" s="25"/>
      <c r="CBV50" s="25"/>
      <c r="CBW50" s="25"/>
      <c r="CCD50" s="32"/>
      <c r="CCN50" s="25"/>
      <c r="CCO50" s="25"/>
      <c r="CCP50" s="25"/>
      <c r="CCW50" s="32"/>
      <c r="CDG50" s="25"/>
      <c r="CDH50" s="25"/>
      <c r="CDI50" s="25"/>
      <c r="CDP50" s="32"/>
      <c r="CDZ50" s="25"/>
      <c r="CEA50" s="25"/>
      <c r="CEB50" s="25"/>
      <c r="CEI50" s="32"/>
      <c r="CES50" s="25"/>
      <c r="CET50" s="25"/>
      <c r="CEU50" s="25"/>
      <c r="CFB50" s="32"/>
      <c r="CFL50" s="25"/>
      <c r="CFM50" s="25"/>
      <c r="CFN50" s="25"/>
      <c r="CFU50" s="32"/>
      <c r="CGE50" s="25"/>
      <c r="CGF50" s="25"/>
      <c r="CGG50" s="25"/>
      <c r="CGN50" s="32"/>
      <c r="CGX50" s="25"/>
      <c r="CGY50" s="25"/>
      <c r="CGZ50" s="25"/>
      <c r="CHG50" s="32"/>
      <c r="CHQ50" s="25"/>
      <c r="CHR50" s="25"/>
      <c r="CHS50" s="25"/>
      <c r="CHZ50" s="32"/>
      <c r="CIJ50" s="25"/>
      <c r="CIK50" s="25"/>
      <c r="CIL50" s="25"/>
      <c r="CIS50" s="32"/>
      <c r="CJC50" s="25"/>
      <c r="CJD50" s="25"/>
      <c r="CJE50" s="25"/>
      <c r="CJL50" s="32"/>
      <c r="CJV50" s="25"/>
      <c r="CJW50" s="25"/>
      <c r="CJX50" s="25"/>
      <c r="CKE50" s="32"/>
      <c r="CKO50" s="25"/>
      <c r="CKP50" s="25"/>
      <c r="CKQ50" s="25"/>
      <c r="CKX50" s="32"/>
      <c r="CLH50" s="25"/>
      <c r="CLI50" s="25"/>
      <c r="CLJ50" s="25"/>
      <c r="CLQ50" s="32"/>
      <c r="CMA50" s="25"/>
      <c r="CMB50" s="25"/>
      <c r="CMC50" s="25"/>
      <c r="CMJ50" s="32"/>
      <c r="CMT50" s="25"/>
      <c r="CMU50" s="25"/>
      <c r="CMV50" s="25"/>
      <c r="CNC50" s="32"/>
      <c r="CNM50" s="25"/>
      <c r="CNN50" s="25"/>
      <c r="CNO50" s="25"/>
      <c r="CNV50" s="32"/>
      <c r="COF50" s="25"/>
      <c r="COG50" s="25"/>
      <c r="COH50" s="25"/>
      <c r="COO50" s="32"/>
      <c r="COY50" s="25"/>
      <c r="COZ50" s="25"/>
      <c r="CPA50" s="25"/>
      <c r="CPH50" s="32"/>
      <c r="CPR50" s="25"/>
      <c r="CPS50" s="25"/>
      <c r="CPT50" s="25"/>
      <c r="CQA50" s="32"/>
      <c r="CQK50" s="25"/>
      <c r="CQL50" s="25"/>
      <c r="CQM50" s="25"/>
      <c r="CQT50" s="32"/>
      <c r="CRD50" s="25"/>
      <c r="CRE50" s="25"/>
      <c r="CRF50" s="25"/>
      <c r="CRM50" s="32"/>
      <c r="CRW50" s="25"/>
      <c r="CRX50" s="25"/>
      <c r="CRY50" s="25"/>
      <c r="CSF50" s="32"/>
      <c r="CSP50" s="25"/>
      <c r="CSQ50" s="25"/>
      <c r="CSR50" s="25"/>
      <c r="CSY50" s="32"/>
      <c r="CTI50" s="25"/>
      <c r="CTJ50" s="25"/>
      <c r="CTK50" s="25"/>
      <c r="CTR50" s="32"/>
      <c r="CUB50" s="25"/>
      <c r="CUC50" s="25"/>
      <c r="CUD50" s="25"/>
      <c r="CUK50" s="32"/>
      <c r="CUU50" s="25"/>
      <c r="CUV50" s="25"/>
      <c r="CUW50" s="25"/>
      <c r="CVD50" s="32"/>
      <c r="CVN50" s="25"/>
      <c r="CVO50" s="25"/>
      <c r="CVP50" s="25"/>
      <c r="CVW50" s="32"/>
      <c r="CWG50" s="25"/>
      <c r="CWH50" s="25"/>
      <c r="CWI50" s="25"/>
      <c r="CWP50" s="32"/>
      <c r="CWZ50" s="25"/>
      <c r="CXA50" s="25"/>
      <c r="CXB50" s="25"/>
      <c r="CXI50" s="32"/>
      <c r="CXS50" s="25"/>
      <c r="CXT50" s="25"/>
      <c r="CXU50" s="25"/>
      <c r="CYB50" s="32"/>
      <c r="CYL50" s="25"/>
      <c r="CYM50" s="25"/>
      <c r="CYN50" s="25"/>
      <c r="CYU50" s="32"/>
      <c r="CZE50" s="25"/>
      <c r="CZF50" s="25"/>
      <c r="CZG50" s="25"/>
      <c r="CZN50" s="32"/>
      <c r="CZX50" s="25"/>
      <c r="CZY50" s="25"/>
      <c r="CZZ50" s="25"/>
      <c r="DAG50" s="32"/>
      <c r="DAQ50" s="25"/>
      <c r="DAR50" s="25"/>
      <c r="DAS50" s="25"/>
      <c r="DAZ50" s="32"/>
      <c r="DBJ50" s="25"/>
      <c r="DBK50" s="25"/>
      <c r="DBL50" s="25"/>
      <c r="DBS50" s="32"/>
      <c r="DCC50" s="25"/>
      <c r="DCD50" s="25"/>
      <c r="DCE50" s="25"/>
      <c r="DCL50" s="32"/>
      <c r="DCV50" s="25"/>
      <c r="DCW50" s="25"/>
      <c r="DCX50" s="25"/>
      <c r="DDE50" s="32"/>
      <c r="DDO50" s="25"/>
      <c r="DDP50" s="25"/>
      <c r="DDQ50" s="25"/>
      <c r="DDX50" s="32"/>
      <c r="DEH50" s="25"/>
      <c r="DEI50" s="25"/>
      <c r="DEJ50" s="25"/>
      <c r="DEQ50" s="32"/>
      <c r="DFA50" s="25"/>
      <c r="DFB50" s="25"/>
      <c r="DFC50" s="25"/>
      <c r="DFJ50" s="32"/>
      <c r="DFT50" s="25"/>
      <c r="DFU50" s="25"/>
      <c r="DFV50" s="25"/>
      <c r="DGC50" s="32"/>
      <c r="DGM50" s="25"/>
      <c r="DGN50" s="25"/>
      <c r="DGO50" s="25"/>
      <c r="DGV50" s="32"/>
      <c r="DHF50" s="25"/>
      <c r="DHG50" s="25"/>
      <c r="DHH50" s="25"/>
      <c r="DHO50" s="32"/>
      <c r="DHY50" s="25"/>
      <c r="DHZ50" s="25"/>
      <c r="DIA50" s="25"/>
      <c r="DIH50" s="32"/>
      <c r="DIR50" s="25"/>
      <c r="DIS50" s="25"/>
      <c r="DIT50" s="25"/>
      <c r="DJA50" s="32"/>
      <c r="DJK50" s="25"/>
      <c r="DJL50" s="25"/>
      <c r="DJM50" s="25"/>
      <c r="DJT50" s="32"/>
      <c r="DKD50" s="25"/>
      <c r="DKE50" s="25"/>
      <c r="DKF50" s="25"/>
      <c r="DKM50" s="32"/>
      <c r="DKW50" s="25"/>
      <c r="DKX50" s="25"/>
      <c r="DKY50" s="25"/>
      <c r="DLF50" s="32"/>
      <c r="DLP50" s="25"/>
      <c r="DLQ50" s="25"/>
      <c r="DLR50" s="25"/>
      <c r="DLY50" s="32"/>
      <c r="DMI50" s="25"/>
      <c r="DMJ50" s="25"/>
      <c r="DMK50" s="25"/>
      <c r="DMR50" s="32"/>
      <c r="DNB50" s="25"/>
      <c r="DNC50" s="25"/>
      <c r="DND50" s="25"/>
      <c r="DNK50" s="32"/>
      <c r="DNU50" s="25"/>
      <c r="DNV50" s="25"/>
      <c r="DNW50" s="25"/>
      <c r="DOD50" s="32"/>
      <c r="DON50" s="25"/>
      <c r="DOO50" s="25"/>
      <c r="DOP50" s="25"/>
      <c r="DOW50" s="32"/>
      <c r="DPG50" s="25"/>
      <c r="DPH50" s="25"/>
      <c r="DPI50" s="25"/>
      <c r="DPP50" s="32"/>
      <c r="DPZ50" s="25"/>
      <c r="DQA50" s="25"/>
      <c r="DQB50" s="25"/>
      <c r="DQI50" s="32"/>
      <c r="DQS50" s="25"/>
      <c r="DQT50" s="25"/>
      <c r="DQU50" s="25"/>
      <c r="DRB50" s="32"/>
      <c r="DRL50" s="25"/>
      <c r="DRM50" s="25"/>
      <c r="DRN50" s="25"/>
      <c r="DRU50" s="32"/>
      <c r="DSE50" s="25"/>
      <c r="DSF50" s="25"/>
      <c r="DSG50" s="25"/>
      <c r="DSN50" s="32"/>
      <c r="DSX50" s="25"/>
      <c r="DSY50" s="25"/>
      <c r="DSZ50" s="25"/>
      <c r="DTG50" s="32"/>
      <c r="DTQ50" s="25"/>
      <c r="DTR50" s="25"/>
      <c r="DTS50" s="25"/>
      <c r="DTZ50" s="32"/>
      <c r="DUJ50" s="25"/>
      <c r="DUK50" s="25"/>
      <c r="DUL50" s="25"/>
      <c r="DUS50" s="32"/>
      <c r="DVC50" s="25"/>
      <c r="DVD50" s="25"/>
      <c r="DVE50" s="25"/>
      <c r="DVL50" s="32"/>
      <c r="DVV50" s="25"/>
      <c r="DVW50" s="25"/>
      <c r="DVX50" s="25"/>
      <c r="DWE50" s="32"/>
      <c r="DWO50" s="25"/>
      <c r="DWP50" s="25"/>
      <c r="DWQ50" s="25"/>
      <c r="DWX50" s="32"/>
      <c r="DXH50" s="25"/>
      <c r="DXI50" s="25"/>
      <c r="DXJ50" s="25"/>
      <c r="DXQ50" s="32"/>
      <c r="DYA50" s="25"/>
      <c r="DYB50" s="25"/>
      <c r="DYC50" s="25"/>
      <c r="DYJ50" s="32"/>
      <c r="DYT50" s="25"/>
      <c r="DYU50" s="25"/>
      <c r="DYV50" s="25"/>
      <c r="DZC50" s="32"/>
      <c r="DZM50" s="25"/>
      <c r="DZN50" s="25"/>
      <c r="DZO50" s="25"/>
      <c r="DZV50" s="32"/>
      <c r="EAF50" s="25"/>
      <c r="EAG50" s="25"/>
      <c r="EAH50" s="25"/>
      <c r="EAO50" s="32"/>
      <c r="EAY50" s="25"/>
      <c r="EAZ50" s="25"/>
      <c r="EBA50" s="25"/>
      <c r="EBH50" s="32"/>
      <c r="EBR50" s="25"/>
      <c r="EBS50" s="25"/>
      <c r="EBT50" s="25"/>
      <c r="ECA50" s="32"/>
      <c r="ECK50" s="25"/>
      <c r="ECL50" s="25"/>
      <c r="ECM50" s="25"/>
      <c r="ECT50" s="32"/>
      <c r="EDD50" s="25"/>
      <c r="EDE50" s="25"/>
      <c r="EDF50" s="25"/>
      <c r="EDM50" s="32"/>
      <c r="EDW50" s="25"/>
      <c r="EDX50" s="25"/>
      <c r="EDY50" s="25"/>
      <c r="EEF50" s="32"/>
      <c r="EEP50" s="25"/>
      <c r="EEQ50" s="25"/>
      <c r="EER50" s="25"/>
      <c r="EEY50" s="32"/>
      <c r="EFI50" s="25"/>
      <c r="EFJ50" s="25"/>
      <c r="EFK50" s="25"/>
      <c r="EFR50" s="32"/>
      <c r="EGB50" s="25"/>
      <c r="EGC50" s="25"/>
      <c r="EGD50" s="25"/>
      <c r="EGK50" s="32"/>
      <c r="EGU50" s="25"/>
      <c r="EGV50" s="25"/>
      <c r="EGW50" s="25"/>
      <c r="EHD50" s="32"/>
      <c r="EHN50" s="25"/>
      <c r="EHO50" s="25"/>
      <c r="EHP50" s="25"/>
      <c r="EHW50" s="32"/>
      <c r="EIG50" s="25"/>
      <c r="EIH50" s="25"/>
      <c r="EII50" s="25"/>
      <c r="EIP50" s="32"/>
      <c r="EIZ50" s="25"/>
      <c r="EJA50" s="25"/>
      <c r="EJB50" s="25"/>
      <c r="EJI50" s="32"/>
      <c r="EJS50" s="25"/>
      <c r="EJT50" s="25"/>
      <c r="EJU50" s="25"/>
      <c r="EKB50" s="32"/>
      <c r="EKL50" s="25"/>
      <c r="EKM50" s="25"/>
      <c r="EKN50" s="25"/>
      <c r="EKU50" s="32"/>
      <c r="ELE50" s="25"/>
      <c r="ELF50" s="25"/>
      <c r="ELG50" s="25"/>
      <c r="ELN50" s="32"/>
      <c r="ELX50" s="25"/>
      <c r="ELY50" s="25"/>
      <c r="ELZ50" s="25"/>
      <c r="EMG50" s="32"/>
      <c r="EMQ50" s="25"/>
      <c r="EMR50" s="25"/>
      <c r="EMS50" s="25"/>
      <c r="EMZ50" s="32"/>
      <c r="ENJ50" s="25"/>
      <c r="ENK50" s="25"/>
      <c r="ENL50" s="25"/>
      <c r="ENS50" s="32"/>
      <c r="EOC50" s="25"/>
      <c r="EOD50" s="25"/>
      <c r="EOE50" s="25"/>
      <c r="EOL50" s="32"/>
      <c r="EOV50" s="25"/>
      <c r="EOW50" s="25"/>
      <c r="EOX50" s="25"/>
      <c r="EPE50" s="32"/>
      <c r="EPO50" s="25"/>
      <c r="EPP50" s="25"/>
      <c r="EPQ50" s="25"/>
      <c r="EPX50" s="32"/>
      <c r="EQH50" s="25"/>
      <c r="EQI50" s="25"/>
      <c r="EQJ50" s="25"/>
      <c r="EQQ50" s="32"/>
      <c r="ERA50" s="25"/>
      <c r="ERB50" s="25"/>
      <c r="ERC50" s="25"/>
      <c r="ERJ50" s="32"/>
      <c r="ERT50" s="25"/>
      <c r="ERU50" s="25"/>
      <c r="ERV50" s="25"/>
      <c r="ESC50" s="32"/>
      <c r="ESM50" s="25"/>
      <c r="ESN50" s="25"/>
      <c r="ESO50" s="25"/>
      <c r="ESV50" s="32"/>
      <c r="ETF50" s="25"/>
      <c r="ETG50" s="25"/>
      <c r="ETH50" s="25"/>
      <c r="ETO50" s="32"/>
      <c r="ETY50" s="25"/>
      <c r="ETZ50" s="25"/>
      <c r="EUA50" s="25"/>
      <c r="EUH50" s="32"/>
      <c r="EUR50" s="25"/>
      <c r="EUS50" s="25"/>
      <c r="EUT50" s="25"/>
      <c r="EVA50" s="32"/>
      <c r="EVK50" s="25"/>
      <c r="EVL50" s="25"/>
      <c r="EVM50" s="25"/>
      <c r="EVT50" s="32"/>
      <c r="EWD50" s="25"/>
      <c r="EWE50" s="25"/>
      <c r="EWF50" s="25"/>
      <c r="EWM50" s="32"/>
      <c r="EWW50" s="25"/>
      <c r="EWX50" s="25"/>
      <c r="EWY50" s="25"/>
      <c r="EXF50" s="32"/>
      <c r="EXP50" s="25"/>
      <c r="EXQ50" s="25"/>
      <c r="EXR50" s="25"/>
      <c r="EXY50" s="32"/>
      <c r="EYI50" s="25"/>
      <c r="EYJ50" s="25"/>
      <c r="EYK50" s="25"/>
      <c r="EYR50" s="32"/>
      <c r="EZB50" s="25"/>
      <c r="EZC50" s="25"/>
      <c r="EZD50" s="25"/>
      <c r="EZK50" s="32"/>
      <c r="EZU50" s="25"/>
      <c r="EZV50" s="25"/>
      <c r="EZW50" s="25"/>
      <c r="FAD50" s="32"/>
      <c r="FAN50" s="25"/>
      <c r="FAO50" s="25"/>
      <c r="FAP50" s="25"/>
      <c r="FAW50" s="32"/>
      <c r="FBG50" s="25"/>
      <c r="FBH50" s="25"/>
      <c r="FBI50" s="25"/>
      <c r="FBP50" s="32"/>
      <c r="FBZ50" s="25"/>
      <c r="FCA50" s="25"/>
      <c r="FCB50" s="25"/>
      <c r="FCI50" s="32"/>
      <c r="FCS50" s="25"/>
      <c r="FCT50" s="25"/>
      <c r="FCU50" s="25"/>
      <c r="FDB50" s="32"/>
      <c r="FDL50" s="25"/>
      <c r="FDM50" s="25"/>
      <c r="FDN50" s="25"/>
      <c r="FDU50" s="32"/>
      <c r="FEE50" s="25"/>
      <c r="FEF50" s="25"/>
      <c r="FEG50" s="25"/>
      <c r="FEN50" s="32"/>
      <c r="FEX50" s="25"/>
      <c r="FEY50" s="25"/>
      <c r="FEZ50" s="25"/>
      <c r="FFG50" s="32"/>
      <c r="FFQ50" s="25"/>
      <c r="FFR50" s="25"/>
      <c r="FFS50" s="25"/>
      <c r="FFZ50" s="32"/>
      <c r="FGJ50" s="25"/>
      <c r="FGK50" s="25"/>
      <c r="FGL50" s="25"/>
      <c r="FGS50" s="32"/>
      <c r="FHC50" s="25"/>
      <c r="FHD50" s="25"/>
      <c r="FHE50" s="25"/>
      <c r="FHL50" s="32"/>
      <c r="FHV50" s="25"/>
      <c r="FHW50" s="25"/>
      <c r="FHX50" s="25"/>
      <c r="FIE50" s="32"/>
      <c r="FIO50" s="25"/>
      <c r="FIP50" s="25"/>
      <c r="FIQ50" s="25"/>
      <c r="FIX50" s="32"/>
      <c r="FJH50" s="25"/>
      <c r="FJI50" s="25"/>
      <c r="FJJ50" s="25"/>
      <c r="FJQ50" s="32"/>
      <c r="FKA50" s="25"/>
      <c r="FKB50" s="25"/>
      <c r="FKC50" s="25"/>
      <c r="FKJ50" s="32"/>
      <c r="FKT50" s="25"/>
      <c r="FKU50" s="25"/>
      <c r="FKV50" s="25"/>
      <c r="FLC50" s="32"/>
      <c r="FLM50" s="25"/>
      <c r="FLN50" s="25"/>
      <c r="FLO50" s="25"/>
      <c r="FLV50" s="32"/>
      <c r="FMF50" s="25"/>
      <c r="FMG50" s="25"/>
      <c r="FMH50" s="25"/>
      <c r="FMO50" s="32"/>
      <c r="FMY50" s="25"/>
      <c r="FMZ50" s="25"/>
      <c r="FNA50" s="25"/>
      <c r="FNH50" s="32"/>
      <c r="FNR50" s="25"/>
      <c r="FNS50" s="25"/>
      <c r="FNT50" s="25"/>
      <c r="FOA50" s="32"/>
      <c r="FOK50" s="25"/>
      <c r="FOL50" s="25"/>
      <c r="FOM50" s="25"/>
      <c r="FOT50" s="32"/>
      <c r="FPD50" s="25"/>
      <c r="FPE50" s="25"/>
      <c r="FPF50" s="25"/>
      <c r="FPM50" s="32"/>
      <c r="FPW50" s="25"/>
      <c r="FPX50" s="25"/>
      <c r="FPY50" s="25"/>
      <c r="FQF50" s="32"/>
      <c r="FQP50" s="25"/>
      <c r="FQQ50" s="25"/>
      <c r="FQR50" s="25"/>
      <c r="FQY50" s="32"/>
      <c r="FRI50" s="25"/>
      <c r="FRJ50" s="25"/>
      <c r="FRK50" s="25"/>
      <c r="FRR50" s="32"/>
      <c r="FSB50" s="25"/>
      <c r="FSC50" s="25"/>
      <c r="FSD50" s="25"/>
      <c r="FSK50" s="32"/>
      <c r="FSU50" s="25"/>
      <c r="FSV50" s="25"/>
      <c r="FSW50" s="25"/>
      <c r="FTD50" s="32"/>
      <c r="FTN50" s="25"/>
      <c r="FTO50" s="25"/>
      <c r="FTP50" s="25"/>
      <c r="FTW50" s="32"/>
      <c r="FUG50" s="25"/>
      <c r="FUH50" s="25"/>
      <c r="FUI50" s="25"/>
      <c r="FUP50" s="32"/>
      <c r="FUZ50" s="25"/>
      <c r="FVA50" s="25"/>
      <c r="FVB50" s="25"/>
      <c r="FVI50" s="32"/>
      <c r="FVS50" s="25"/>
      <c r="FVT50" s="25"/>
      <c r="FVU50" s="25"/>
      <c r="FWB50" s="32"/>
      <c r="FWL50" s="25"/>
      <c r="FWM50" s="25"/>
      <c r="FWN50" s="25"/>
      <c r="FWU50" s="32"/>
      <c r="FXE50" s="25"/>
      <c r="FXF50" s="25"/>
      <c r="FXG50" s="25"/>
      <c r="FXN50" s="32"/>
      <c r="FXX50" s="25"/>
      <c r="FXY50" s="25"/>
      <c r="FXZ50" s="25"/>
      <c r="FYG50" s="32"/>
      <c r="FYQ50" s="25"/>
      <c r="FYR50" s="25"/>
      <c r="FYS50" s="25"/>
      <c r="FYZ50" s="32"/>
      <c r="FZJ50" s="25"/>
      <c r="FZK50" s="25"/>
      <c r="FZL50" s="25"/>
      <c r="FZS50" s="32"/>
      <c r="GAC50" s="25"/>
      <c r="GAD50" s="25"/>
      <c r="GAE50" s="25"/>
      <c r="GAL50" s="32"/>
      <c r="GAV50" s="25"/>
      <c r="GAW50" s="25"/>
      <c r="GAX50" s="25"/>
      <c r="GBE50" s="32"/>
      <c r="GBO50" s="25"/>
      <c r="GBP50" s="25"/>
      <c r="GBQ50" s="25"/>
      <c r="GBX50" s="32"/>
      <c r="GCH50" s="25"/>
      <c r="GCI50" s="25"/>
      <c r="GCJ50" s="25"/>
      <c r="GCQ50" s="32"/>
      <c r="GDA50" s="25"/>
      <c r="GDB50" s="25"/>
      <c r="GDC50" s="25"/>
      <c r="GDJ50" s="32"/>
      <c r="GDT50" s="25"/>
      <c r="GDU50" s="25"/>
      <c r="GDV50" s="25"/>
      <c r="GEC50" s="32"/>
      <c r="GEM50" s="25"/>
      <c r="GEN50" s="25"/>
      <c r="GEO50" s="25"/>
      <c r="GEV50" s="32"/>
      <c r="GFF50" s="25"/>
      <c r="GFG50" s="25"/>
      <c r="GFH50" s="25"/>
      <c r="GFO50" s="32"/>
      <c r="GFY50" s="25"/>
      <c r="GFZ50" s="25"/>
      <c r="GGA50" s="25"/>
      <c r="GGH50" s="32"/>
      <c r="GGR50" s="25"/>
      <c r="GGS50" s="25"/>
      <c r="GGT50" s="25"/>
      <c r="GHA50" s="32"/>
      <c r="GHK50" s="25"/>
      <c r="GHL50" s="25"/>
      <c r="GHM50" s="25"/>
      <c r="GHT50" s="32"/>
      <c r="GID50" s="25"/>
      <c r="GIE50" s="25"/>
      <c r="GIF50" s="25"/>
      <c r="GIM50" s="32"/>
      <c r="GIW50" s="25"/>
      <c r="GIX50" s="25"/>
      <c r="GIY50" s="25"/>
      <c r="GJF50" s="32"/>
      <c r="GJP50" s="25"/>
      <c r="GJQ50" s="25"/>
      <c r="GJR50" s="25"/>
      <c r="GJY50" s="32"/>
      <c r="GKI50" s="25"/>
      <c r="GKJ50" s="25"/>
      <c r="GKK50" s="25"/>
      <c r="GKR50" s="32"/>
      <c r="GLB50" s="25"/>
      <c r="GLC50" s="25"/>
      <c r="GLD50" s="25"/>
      <c r="GLK50" s="32"/>
      <c r="GLU50" s="25"/>
      <c r="GLV50" s="25"/>
      <c r="GLW50" s="25"/>
      <c r="GMD50" s="32"/>
      <c r="GMN50" s="25"/>
      <c r="GMO50" s="25"/>
      <c r="GMP50" s="25"/>
      <c r="GMW50" s="32"/>
      <c r="GNG50" s="25"/>
      <c r="GNH50" s="25"/>
      <c r="GNI50" s="25"/>
      <c r="GNP50" s="32"/>
      <c r="GNZ50" s="25"/>
      <c r="GOA50" s="25"/>
      <c r="GOB50" s="25"/>
      <c r="GOI50" s="32"/>
      <c r="GOS50" s="25"/>
      <c r="GOT50" s="25"/>
      <c r="GOU50" s="25"/>
      <c r="GPB50" s="32"/>
      <c r="GPL50" s="25"/>
      <c r="GPM50" s="25"/>
      <c r="GPN50" s="25"/>
      <c r="GPU50" s="32"/>
      <c r="GQE50" s="25"/>
      <c r="GQF50" s="25"/>
      <c r="GQG50" s="25"/>
      <c r="GQN50" s="32"/>
      <c r="GQX50" s="25"/>
      <c r="GQY50" s="25"/>
      <c r="GQZ50" s="25"/>
      <c r="GRG50" s="32"/>
      <c r="GRQ50" s="25"/>
      <c r="GRR50" s="25"/>
      <c r="GRS50" s="25"/>
      <c r="GRZ50" s="32"/>
      <c r="GSJ50" s="25"/>
      <c r="GSK50" s="25"/>
      <c r="GSL50" s="25"/>
      <c r="GSS50" s="32"/>
      <c r="GTC50" s="25"/>
      <c r="GTD50" s="25"/>
      <c r="GTE50" s="25"/>
      <c r="GTL50" s="32"/>
      <c r="GTV50" s="25"/>
      <c r="GTW50" s="25"/>
      <c r="GTX50" s="25"/>
      <c r="GUE50" s="32"/>
      <c r="GUO50" s="25"/>
      <c r="GUP50" s="25"/>
      <c r="GUQ50" s="25"/>
      <c r="GUX50" s="32"/>
      <c r="GVH50" s="25"/>
      <c r="GVI50" s="25"/>
      <c r="GVJ50" s="25"/>
      <c r="GVQ50" s="32"/>
      <c r="GWA50" s="25"/>
      <c r="GWB50" s="25"/>
      <c r="GWC50" s="25"/>
      <c r="GWJ50" s="32"/>
      <c r="GWT50" s="25"/>
      <c r="GWU50" s="25"/>
      <c r="GWV50" s="25"/>
      <c r="GXC50" s="32"/>
      <c r="GXM50" s="25"/>
      <c r="GXN50" s="25"/>
      <c r="GXO50" s="25"/>
      <c r="GXV50" s="32"/>
      <c r="GYF50" s="25"/>
      <c r="GYG50" s="25"/>
      <c r="GYH50" s="25"/>
      <c r="GYO50" s="32"/>
      <c r="GYY50" s="25"/>
      <c r="GYZ50" s="25"/>
      <c r="GZA50" s="25"/>
      <c r="GZH50" s="32"/>
      <c r="GZR50" s="25"/>
      <c r="GZS50" s="25"/>
      <c r="GZT50" s="25"/>
      <c r="HAA50" s="32"/>
      <c r="HAK50" s="25"/>
      <c r="HAL50" s="25"/>
      <c r="HAM50" s="25"/>
      <c r="HAT50" s="32"/>
      <c r="HBD50" s="25"/>
      <c r="HBE50" s="25"/>
      <c r="HBF50" s="25"/>
      <c r="HBM50" s="32"/>
      <c r="HBW50" s="25"/>
      <c r="HBX50" s="25"/>
      <c r="HBY50" s="25"/>
      <c r="HCF50" s="32"/>
      <c r="HCP50" s="25"/>
      <c r="HCQ50" s="25"/>
      <c r="HCR50" s="25"/>
      <c r="HCY50" s="32"/>
      <c r="HDI50" s="25"/>
      <c r="HDJ50" s="25"/>
      <c r="HDK50" s="25"/>
      <c r="HDR50" s="32"/>
      <c r="HEB50" s="25"/>
      <c r="HEC50" s="25"/>
      <c r="HED50" s="25"/>
      <c r="HEK50" s="32"/>
      <c r="HEU50" s="25"/>
      <c r="HEV50" s="25"/>
      <c r="HEW50" s="25"/>
      <c r="HFD50" s="32"/>
      <c r="HFN50" s="25"/>
      <c r="HFO50" s="25"/>
      <c r="HFP50" s="25"/>
      <c r="HFW50" s="32"/>
      <c r="HGG50" s="25"/>
      <c r="HGH50" s="25"/>
      <c r="HGI50" s="25"/>
      <c r="HGP50" s="32"/>
      <c r="HGZ50" s="25"/>
      <c r="HHA50" s="25"/>
      <c r="HHB50" s="25"/>
      <c r="HHI50" s="32"/>
      <c r="HHS50" s="25"/>
      <c r="HHT50" s="25"/>
      <c r="HHU50" s="25"/>
      <c r="HIB50" s="32"/>
      <c r="HIL50" s="25"/>
      <c r="HIM50" s="25"/>
      <c r="HIN50" s="25"/>
      <c r="HIU50" s="32"/>
      <c r="HJE50" s="25"/>
      <c r="HJF50" s="25"/>
      <c r="HJG50" s="25"/>
      <c r="HJN50" s="32"/>
      <c r="HJX50" s="25"/>
      <c r="HJY50" s="25"/>
      <c r="HJZ50" s="25"/>
      <c r="HKG50" s="32"/>
      <c r="HKQ50" s="25"/>
      <c r="HKR50" s="25"/>
      <c r="HKS50" s="25"/>
      <c r="HKZ50" s="32"/>
      <c r="HLJ50" s="25"/>
      <c r="HLK50" s="25"/>
      <c r="HLL50" s="25"/>
      <c r="HLS50" s="32"/>
      <c r="HMC50" s="25"/>
      <c r="HMD50" s="25"/>
      <c r="HME50" s="25"/>
      <c r="HML50" s="32"/>
      <c r="HMV50" s="25"/>
      <c r="HMW50" s="25"/>
      <c r="HMX50" s="25"/>
      <c r="HNE50" s="32"/>
      <c r="HNO50" s="25"/>
      <c r="HNP50" s="25"/>
      <c r="HNQ50" s="25"/>
      <c r="HNX50" s="32"/>
      <c r="HOH50" s="25"/>
      <c r="HOI50" s="25"/>
      <c r="HOJ50" s="25"/>
      <c r="HOQ50" s="32"/>
      <c r="HPA50" s="25"/>
      <c r="HPB50" s="25"/>
      <c r="HPC50" s="25"/>
      <c r="HPJ50" s="32"/>
      <c r="HPT50" s="25"/>
      <c r="HPU50" s="25"/>
      <c r="HPV50" s="25"/>
      <c r="HQC50" s="32"/>
      <c r="HQM50" s="25"/>
      <c r="HQN50" s="25"/>
      <c r="HQO50" s="25"/>
      <c r="HQV50" s="32"/>
      <c r="HRF50" s="25"/>
      <c r="HRG50" s="25"/>
      <c r="HRH50" s="25"/>
      <c r="HRO50" s="32"/>
      <c r="HRY50" s="25"/>
      <c r="HRZ50" s="25"/>
      <c r="HSA50" s="25"/>
      <c r="HSH50" s="32"/>
      <c r="HSR50" s="25"/>
      <c r="HSS50" s="25"/>
      <c r="HST50" s="25"/>
      <c r="HTA50" s="32"/>
      <c r="HTK50" s="25"/>
      <c r="HTL50" s="25"/>
      <c r="HTM50" s="25"/>
      <c r="HTT50" s="32"/>
      <c r="HUD50" s="25"/>
      <c r="HUE50" s="25"/>
      <c r="HUF50" s="25"/>
      <c r="HUM50" s="32"/>
      <c r="HUW50" s="25"/>
      <c r="HUX50" s="25"/>
      <c r="HUY50" s="25"/>
      <c r="HVF50" s="32"/>
      <c r="HVP50" s="25"/>
      <c r="HVQ50" s="25"/>
      <c r="HVR50" s="25"/>
      <c r="HVY50" s="32"/>
      <c r="HWI50" s="25"/>
      <c r="HWJ50" s="25"/>
      <c r="HWK50" s="25"/>
      <c r="HWR50" s="32"/>
      <c r="HXB50" s="25"/>
      <c r="HXC50" s="25"/>
      <c r="HXD50" s="25"/>
      <c r="HXK50" s="32"/>
      <c r="HXU50" s="25"/>
      <c r="HXV50" s="25"/>
      <c r="HXW50" s="25"/>
      <c r="HYD50" s="32"/>
      <c r="HYN50" s="25"/>
      <c r="HYO50" s="25"/>
      <c r="HYP50" s="25"/>
      <c r="HYW50" s="32"/>
      <c r="HZG50" s="25"/>
      <c r="HZH50" s="25"/>
      <c r="HZI50" s="25"/>
      <c r="HZP50" s="32"/>
      <c r="HZZ50" s="25"/>
      <c r="IAA50" s="25"/>
      <c r="IAB50" s="25"/>
      <c r="IAI50" s="32"/>
      <c r="IAS50" s="25"/>
      <c r="IAT50" s="25"/>
      <c r="IAU50" s="25"/>
      <c r="IBB50" s="32"/>
      <c r="IBL50" s="25"/>
      <c r="IBM50" s="25"/>
      <c r="IBN50" s="25"/>
      <c r="IBU50" s="32"/>
      <c r="ICE50" s="25"/>
      <c r="ICF50" s="25"/>
      <c r="ICG50" s="25"/>
      <c r="ICN50" s="32"/>
      <c r="ICX50" s="25"/>
      <c r="ICY50" s="25"/>
      <c r="ICZ50" s="25"/>
      <c r="IDG50" s="32"/>
      <c r="IDQ50" s="25"/>
      <c r="IDR50" s="25"/>
      <c r="IDS50" s="25"/>
      <c r="IDZ50" s="32"/>
      <c r="IEJ50" s="25"/>
      <c r="IEK50" s="25"/>
      <c r="IEL50" s="25"/>
      <c r="IES50" s="32"/>
      <c r="IFC50" s="25"/>
      <c r="IFD50" s="25"/>
      <c r="IFE50" s="25"/>
      <c r="IFL50" s="32"/>
      <c r="IFV50" s="25"/>
      <c r="IFW50" s="25"/>
      <c r="IFX50" s="25"/>
      <c r="IGE50" s="32"/>
      <c r="IGO50" s="25"/>
      <c r="IGP50" s="25"/>
      <c r="IGQ50" s="25"/>
      <c r="IGX50" s="32"/>
      <c r="IHH50" s="25"/>
      <c r="IHI50" s="25"/>
      <c r="IHJ50" s="25"/>
      <c r="IHQ50" s="32"/>
      <c r="IIA50" s="25"/>
      <c r="IIB50" s="25"/>
      <c r="IIC50" s="25"/>
      <c r="IIJ50" s="32"/>
      <c r="IIT50" s="25"/>
      <c r="IIU50" s="25"/>
      <c r="IIV50" s="25"/>
      <c r="IJC50" s="32"/>
      <c r="IJM50" s="25"/>
      <c r="IJN50" s="25"/>
      <c r="IJO50" s="25"/>
      <c r="IJV50" s="32"/>
      <c r="IKF50" s="25"/>
      <c r="IKG50" s="25"/>
      <c r="IKH50" s="25"/>
      <c r="IKO50" s="32"/>
      <c r="IKY50" s="25"/>
      <c r="IKZ50" s="25"/>
      <c r="ILA50" s="25"/>
      <c r="ILH50" s="32"/>
      <c r="ILR50" s="25"/>
      <c r="ILS50" s="25"/>
      <c r="ILT50" s="25"/>
      <c r="IMA50" s="32"/>
      <c r="IMK50" s="25"/>
      <c r="IML50" s="25"/>
      <c r="IMM50" s="25"/>
      <c r="IMT50" s="32"/>
      <c r="IND50" s="25"/>
      <c r="INE50" s="25"/>
      <c r="INF50" s="25"/>
      <c r="INM50" s="32"/>
      <c r="INW50" s="25"/>
      <c r="INX50" s="25"/>
      <c r="INY50" s="25"/>
      <c r="IOF50" s="32"/>
      <c r="IOP50" s="25"/>
      <c r="IOQ50" s="25"/>
      <c r="IOR50" s="25"/>
      <c r="IOY50" s="32"/>
      <c r="IPI50" s="25"/>
      <c r="IPJ50" s="25"/>
      <c r="IPK50" s="25"/>
      <c r="IPR50" s="32"/>
      <c r="IQB50" s="25"/>
      <c r="IQC50" s="25"/>
      <c r="IQD50" s="25"/>
      <c r="IQK50" s="32"/>
      <c r="IQU50" s="25"/>
      <c r="IQV50" s="25"/>
      <c r="IQW50" s="25"/>
      <c r="IRD50" s="32"/>
      <c r="IRN50" s="25"/>
      <c r="IRO50" s="25"/>
      <c r="IRP50" s="25"/>
      <c r="IRW50" s="32"/>
      <c r="ISG50" s="25"/>
      <c r="ISH50" s="25"/>
      <c r="ISI50" s="25"/>
      <c r="ISP50" s="32"/>
      <c r="ISZ50" s="25"/>
      <c r="ITA50" s="25"/>
      <c r="ITB50" s="25"/>
      <c r="ITI50" s="32"/>
      <c r="ITS50" s="25"/>
      <c r="ITT50" s="25"/>
      <c r="ITU50" s="25"/>
      <c r="IUB50" s="32"/>
      <c r="IUL50" s="25"/>
      <c r="IUM50" s="25"/>
      <c r="IUN50" s="25"/>
      <c r="IUU50" s="32"/>
      <c r="IVE50" s="25"/>
      <c r="IVF50" s="25"/>
      <c r="IVG50" s="25"/>
      <c r="IVN50" s="32"/>
      <c r="IVX50" s="25"/>
      <c r="IVY50" s="25"/>
      <c r="IVZ50" s="25"/>
      <c r="IWG50" s="32"/>
      <c r="IWQ50" s="25"/>
      <c r="IWR50" s="25"/>
      <c r="IWS50" s="25"/>
      <c r="IWZ50" s="32"/>
      <c r="IXJ50" s="25"/>
      <c r="IXK50" s="25"/>
      <c r="IXL50" s="25"/>
      <c r="IXS50" s="32"/>
      <c r="IYC50" s="25"/>
      <c r="IYD50" s="25"/>
      <c r="IYE50" s="25"/>
      <c r="IYL50" s="32"/>
      <c r="IYV50" s="25"/>
      <c r="IYW50" s="25"/>
      <c r="IYX50" s="25"/>
      <c r="IZE50" s="32"/>
      <c r="IZO50" s="25"/>
      <c r="IZP50" s="25"/>
      <c r="IZQ50" s="25"/>
      <c r="IZX50" s="32"/>
      <c r="JAH50" s="25"/>
      <c r="JAI50" s="25"/>
      <c r="JAJ50" s="25"/>
      <c r="JAQ50" s="32"/>
      <c r="JBA50" s="25"/>
      <c r="JBB50" s="25"/>
      <c r="JBC50" s="25"/>
      <c r="JBJ50" s="32"/>
      <c r="JBT50" s="25"/>
      <c r="JBU50" s="25"/>
      <c r="JBV50" s="25"/>
      <c r="JCC50" s="32"/>
      <c r="JCM50" s="25"/>
      <c r="JCN50" s="25"/>
      <c r="JCO50" s="25"/>
      <c r="JCV50" s="32"/>
      <c r="JDF50" s="25"/>
      <c r="JDG50" s="25"/>
      <c r="JDH50" s="25"/>
      <c r="JDO50" s="32"/>
      <c r="JDY50" s="25"/>
      <c r="JDZ50" s="25"/>
      <c r="JEA50" s="25"/>
      <c r="JEH50" s="32"/>
      <c r="JER50" s="25"/>
      <c r="JES50" s="25"/>
      <c r="JET50" s="25"/>
      <c r="JFA50" s="32"/>
      <c r="JFK50" s="25"/>
      <c r="JFL50" s="25"/>
      <c r="JFM50" s="25"/>
      <c r="JFT50" s="32"/>
      <c r="JGD50" s="25"/>
      <c r="JGE50" s="25"/>
      <c r="JGF50" s="25"/>
      <c r="JGM50" s="32"/>
      <c r="JGW50" s="25"/>
      <c r="JGX50" s="25"/>
      <c r="JGY50" s="25"/>
      <c r="JHF50" s="32"/>
      <c r="JHP50" s="25"/>
      <c r="JHQ50" s="25"/>
      <c r="JHR50" s="25"/>
      <c r="JHY50" s="32"/>
      <c r="JII50" s="25"/>
      <c r="JIJ50" s="25"/>
      <c r="JIK50" s="25"/>
      <c r="JIR50" s="32"/>
      <c r="JJB50" s="25"/>
      <c r="JJC50" s="25"/>
      <c r="JJD50" s="25"/>
      <c r="JJK50" s="32"/>
      <c r="JJU50" s="25"/>
      <c r="JJV50" s="25"/>
      <c r="JJW50" s="25"/>
      <c r="JKD50" s="32"/>
      <c r="JKN50" s="25"/>
      <c r="JKO50" s="25"/>
      <c r="JKP50" s="25"/>
      <c r="JKW50" s="32"/>
      <c r="JLG50" s="25"/>
      <c r="JLH50" s="25"/>
      <c r="JLI50" s="25"/>
      <c r="JLP50" s="32"/>
      <c r="JLZ50" s="25"/>
      <c r="JMA50" s="25"/>
      <c r="JMB50" s="25"/>
      <c r="JMI50" s="32"/>
      <c r="JMS50" s="25"/>
      <c r="JMT50" s="25"/>
      <c r="JMU50" s="25"/>
      <c r="JNB50" s="32"/>
      <c r="JNL50" s="25"/>
      <c r="JNM50" s="25"/>
      <c r="JNN50" s="25"/>
      <c r="JNU50" s="32"/>
      <c r="JOE50" s="25"/>
      <c r="JOF50" s="25"/>
      <c r="JOG50" s="25"/>
      <c r="JON50" s="32"/>
      <c r="JOX50" s="25"/>
      <c r="JOY50" s="25"/>
      <c r="JOZ50" s="25"/>
      <c r="JPG50" s="32"/>
      <c r="JPQ50" s="25"/>
      <c r="JPR50" s="25"/>
      <c r="JPS50" s="25"/>
      <c r="JPZ50" s="32"/>
      <c r="JQJ50" s="25"/>
      <c r="JQK50" s="25"/>
      <c r="JQL50" s="25"/>
      <c r="JQS50" s="32"/>
      <c r="JRC50" s="25"/>
      <c r="JRD50" s="25"/>
      <c r="JRE50" s="25"/>
      <c r="JRL50" s="32"/>
      <c r="JRV50" s="25"/>
      <c r="JRW50" s="25"/>
      <c r="JRX50" s="25"/>
      <c r="JSE50" s="32"/>
      <c r="JSO50" s="25"/>
      <c r="JSP50" s="25"/>
      <c r="JSQ50" s="25"/>
      <c r="JSX50" s="32"/>
      <c r="JTH50" s="25"/>
      <c r="JTI50" s="25"/>
      <c r="JTJ50" s="25"/>
      <c r="JTQ50" s="32"/>
      <c r="JUA50" s="25"/>
      <c r="JUB50" s="25"/>
      <c r="JUC50" s="25"/>
      <c r="JUJ50" s="32"/>
      <c r="JUT50" s="25"/>
      <c r="JUU50" s="25"/>
      <c r="JUV50" s="25"/>
      <c r="JVC50" s="32"/>
      <c r="JVM50" s="25"/>
      <c r="JVN50" s="25"/>
      <c r="JVO50" s="25"/>
      <c r="JVV50" s="32"/>
      <c r="JWF50" s="25"/>
      <c r="JWG50" s="25"/>
      <c r="JWH50" s="25"/>
      <c r="JWO50" s="32"/>
      <c r="JWY50" s="25"/>
      <c r="JWZ50" s="25"/>
      <c r="JXA50" s="25"/>
      <c r="JXH50" s="32"/>
      <c r="JXR50" s="25"/>
      <c r="JXS50" s="25"/>
      <c r="JXT50" s="25"/>
      <c r="JYA50" s="32"/>
      <c r="JYK50" s="25"/>
      <c r="JYL50" s="25"/>
      <c r="JYM50" s="25"/>
      <c r="JYT50" s="32"/>
      <c r="JZD50" s="25"/>
      <c r="JZE50" s="25"/>
      <c r="JZF50" s="25"/>
      <c r="JZM50" s="32"/>
      <c r="JZW50" s="25"/>
      <c r="JZX50" s="25"/>
      <c r="JZY50" s="25"/>
      <c r="KAF50" s="32"/>
      <c r="KAP50" s="25"/>
      <c r="KAQ50" s="25"/>
      <c r="KAR50" s="25"/>
      <c r="KAY50" s="32"/>
      <c r="KBI50" s="25"/>
      <c r="KBJ50" s="25"/>
      <c r="KBK50" s="25"/>
      <c r="KBR50" s="32"/>
      <c r="KCB50" s="25"/>
      <c r="KCC50" s="25"/>
      <c r="KCD50" s="25"/>
      <c r="KCK50" s="32"/>
      <c r="KCU50" s="25"/>
      <c r="KCV50" s="25"/>
      <c r="KCW50" s="25"/>
      <c r="KDD50" s="32"/>
      <c r="KDN50" s="25"/>
      <c r="KDO50" s="25"/>
      <c r="KDP50" s="25"/>
      <c r="KDW50" s="32"/>
      <c r="KEG50" s="25"/>
      <c r="KEH50" s="25"/>
      <c r="KEI50" s="25"/>
      <c r="KEP50" s="32"/>
      <c r="KEZ50" s="25"/>
      <c r="KFA50" s="25"/>
      <c r="KFB50" s="25"/>
      <c r="KFI50" s="32"/>
      <c r="KFS50" s="25"/>
      <c r="KFT50" s="25"/>
      <c r="KFU50" s="25"/>
      <c r="KGB50" s="32"/>
      <c r="KGL50" s="25"/>
      <c r="KGM50" s="25"/>
      <c r="KGN50" s="25"/>
      <c r="KGU50" s="32"/>
      <c r="KHE50" s="25"/>
      <c r="KHF50" s="25"/>
      <c r="KHG50" s="25"/>
      <c r="KHN50" s="32"/>
      <c r="KHX50" s="25"/>
      <c r="KHY50" s="25"/>
      <c r="KHZ50" s="25"/>
      <c r="KIG50" s="32"/>
      <c r="KIQ50" s="25"/>
      <c r="KIR50" s="25"/>
      <c r="KIS50" s="25"/>
      <c r="KIZ50" s="32"/>
      <c r="KJJ50" s="25"/>
      <c r="KJK50" s="25"/>
      <c r="KJL50" s="25"/>
      <c r="KJS50" s="32"/>
      <c r="KKC50" s="25"/>
      <c r="KKD50" s="25"/>
      <c r="KKE50" s="25"/>
      <c r="KKL50" s="32"/>
      <c r="KKV50" s="25"/>
      <c r="KKW50" s="25"/>
      <c r="KKX50" s="25"/>
      <c r="KLE50" s="32"/>
      <c r="KLO50" s="25"/>
      <c r="KLP50" s="25"/>
      <c r="KLQ50" s="25"/>
      <c r="KLX50" s="32"/>
      <c r="KMH50" s="25"/>
      <c r="KMI50" s="25"/>
      <c r="KMJ50" s="25"/>
      <c r="KMQ50" s="32"/>
      <c r="KNA50" s="25"/>
      <c r="KNB50" s="25"/>
      <c r="KNC50" s="25"/>
      <c r="KNJ50" s="32"/>
      <c r="KNT50" s="25"/>
      <c r="KNU50" s="25"/>
      <c r="KNV50" s="25"/>
      <c r="KOC50" s="32"/>
      <c r="KOM50" s="25"/>
      <c r="KON50" s="25"/>
      <c r="KOO50" s="25"/>
      <c r="KOV50" s="32"/>
      <c r="KPF50" s="25"/>
      <c r="KPG50" s="25"/>
      <c r="KPH50" s="25"/>
      <c r="KPO50" s="32"/>
      <c r="KPY50" s="25"/>
      <c r="KPZ50" s="25"/>
      <c r="KQA50" s="25"/>
      <c r="KQH50" s="32"/>
      <c r="KQR50" s="25"/>
      <c r="KQS50" s="25"/>
      <c r="KQT50" s="25"/>
      <c r="KRA50" s="32"/>
      <c r="KRK50" s="25"/>
      <c r="KRL50" s="25"/>
      <c r="KRM50" s="25"/>
      <c r="KRT50" s="32"/>
      <c r="KSD50" s="25"/>
      <c r="KSE50" s="25"/>
      <c r="KSF50" s="25"/>
      <c r="KSM50" s="32"/>
      <c r="KSW50" s="25"/>
      <c r="KSX50" s="25"/>
      <c r="KSY50" s="25"/>
      <c r="KTF50" s="32"/>
      <c r="KTP50" s="25"/>
      <c r="KTQ50" s="25"/>
      <c r="KTR50" s="25"/>
      <c r="KTY50" s="32"/>
      <c r="KUI50" s="25"/>
      <c r="KUJ50" s="25"/>
      <c r="KUK50" s="25"/>
      <c r="KUR50" s="32"/>
      <c r="KVB50" s="25"/>
      <c r="KVC50" s="25"/>
      <c r="KVD50" s="25"/>
      <c r="KVK50" s="32"/>
      <c r="KVU50" s="25"/>
      <c r="KVV50" s="25"/>
      <c r="KVW50" s="25"/>
      <c r="KWD50" s="32"/>
      <c r="KWN50" s="25"/>
      <c r="KWO50" s="25"/>
      <c r="KWP50" s="25"/>
      <c r="KWW50" s="32"/>
      <c r="KXG50" s="25"/>
      <c r="KXH50" s="25"/>
      <c r="KXI50" s="25"/>
      <c r="KXP50" s="32"/>
      <c r="KXZ50" s="25"/>
      <c r="KYA50" s="25"/>
      <c r="KYB50" s="25"/>
      <c r="KYI50" s="32"/>
      <c r="KYS50" s="25"/>
      <c r="KYT50" s="25"/>
      <c r="KYU50" s="25"/>
      <c r="KZB50" s="32"/>
      <c r="KZL50" s="25"/>
      <c r="KZM50" s="25"/>
      <c r="KZN50" s="25"/>
      <c r="KZU50" s="32"/>
      <c r="LAE50" s="25"/>
      <c r="LAF50" s="25"/>
      <c r="LAG50" s="25"/>
      <c r="LAN50" s="32"/>
      <c r="LAX50" s="25"/>
      <c r="LAY50" s="25"/>
      <c r="LAZ50" s="25"/>
      <c r="LBG50" s="32"/>
      <c r="LBQ50" s="25"/>
      <c r="LBR50" s="25"/>
      <c r="LBS50" s="25"/>
      <c r="LBZ50" s="32"/>
      <c r="LCJ50" s="25"/>
      <c r="LCK50" s="25"/>
      <c r="LCL50" s="25"/>
      <c r="LCS50" s="32"/>
      <c r="LDC50" s="25"/>
      <c r="LDD50" s="25"/>
      <c r="LDE50" s="25"/>
      <c r="LDL50" s="32"/>
      <c r="LDV50" s="25"/>
      <c r="LDW50" s="25"/>
      <c r="LDX50" s="25"/>
      <c r="LEE50" s="32"/>
      <c r="LEO50" s="25"/>
      <c r="LEP50" s="25"/>
      <c r="LEQ50" s="25"/>
      <c r="LEX50" s="32"/>
      <c r="LFH50" s="25"/>
      <c r="LFI50" s="25"/>
      <c r="LFJ50" s="25"/>
      <c r="LFQ50" s="32"/>
      <c r="LGA50" s="25"/>
      <c r="LGB50" s="25"/>
      <c r="LGC50" s="25"/>
      <c r="LGJ50" s="32"/>
      <c r="LGT50" s="25"/>
      <c r="LGU50" s="25"/>
      <c r="LGV50" s="25"/>
      <c r="LHC50" s="32"/>
      <c r="LHM50" s="25"/>
      <c r="LHN50" s="25"/>
      <c r="LHO50" s="25"/>
      <c r="LHV50" s="32"/>
      <c r="LIF50" s="25"/>
      <c r="LIG50" s="25"/>
      <c r="LIH50" s="25"/>
      <c r="LIO50" s="32"/>
      <c r="LIY50" s="25"/>
      <c r="LIZ50" s="25"/>
      <c r="LJA50" s="25"/>
      <c r="LJH50" s="32"/>
      <c r="LJR50" s="25"/>
      <c r="LJS50" s="25"/>
      <c r="LJT50" s="25"/>
      <c r="LKA50" s="32"/>
      <c r="LKK50" s="25"/>
      <c r="LKL50" s="25"/>
      <c r="LKM50" s="25"/>
      <c r="LKT50" s="32"/>
      <c r="LLD50" s="25"/>
      <c r="LLE50" s="25"/>
      <c r="LLF50" s="25"/>
      <c r="LLM50" s="32"/>
      <c r="LLW50" s="25"/>
      <c r="LLX50" s="25"/>
      <c r="LLY50" s="25"/>
      <c r="LMF50" s="32"/>
      <c r="LMP50" s="25"/>
      <c r="LMQ50" s="25"/>
      <c r="LMR50" s="25"/>
      <c r="LMY50" s="32"/>
      <c r="LNI50" s="25"/>
      <c r="LNJ50" s="25"/>
      <c r="LNK50" s="25"/>
      <c r="LNR50" s="32"/>
      <c r="LOB50" s="25"/>
      <c r="LOC50" s="25"/>
      <c r="LOD50" s="25"/>
      <c r="LOK50" s="32"/>
      <c r="LOU50" s="25"/>
      <c r="LOV50" s="25"/>
      <c r="LOW50" s="25"/>
      <c r="LPD50" s="32"/>
      <c r="LPN50" s="25"/>
      <c r="LPO50" s="25"/>
      <c r="LPP50" s="25"/>
      <c r="LPW50" s="32"/>
      <c r="LQG50" s="25"/>
      <c r="LQH50" s="25"/>
      <c r="LQI50" s="25"/>
      <c r="LQP50" s="32"/>
      <c r="LQZ50" s="25"/>
      <c r="LRA50" s="25"/>
      <c r="LRB50" s="25"/>
      <c r="LRI50" s="32"/>
      <c r="LRS50" s="25"/>
      <c r="LRT50" s="25"/>
      <c r="LRU50" s="25"/>
      <c r="LSB50" s="32"/>
      <c r="LSL50" s="25"/>
      <c r="LSM50" s="25"/>
      <c r="LSN50" s="25"/>
      <c r="LSU50" s="32"/>
      <c r="LTE50" s="25"/>
      <c r="LTF50" s="25"/>
      <c r="LTG50" s="25"/>
      <c r="LTN50" s="32"/>
      <c r="LTX50" s="25"/>
      <c r="LTY50" s="25"/>
      <c r="LTZ50" s="25"/>
      <c r="LUG50" s="32"/>
      <c r="LUQ50" s="25"/>
      <c r="LUR50" s="25"/>
      <c r="LUS50" s="25"/>
      <c r="LUZ50" s="32"/>
      <c r="LVJ50" s="25"/>
      <c r="LVK50" s="25"/>
      <c r="LVL50" s="25"/>
      <c r="LVS50" s="32"/>
      <c r="LWC50" s="25"/>
      <c r="LWD50" s="25"/>
      <c r="LWE50" s="25"/>
      <c r="LWL50" s="32"/>
      <c r="LWV50" s="25"/>
      <c r="LWW50" s="25"/>
      <c r="LWX50" s="25"/>
      <c r="LXE50" s="32"/>
      <c r="LXO50" s="25"/>
      <c r="LXP50" s="25"/>
      <c r="LXQ50" s="25"/>
      <c r="LXX50" s="32"/>
      <c r="LYH50" s="25"/>
      <c r="LYI50" s="25"/>
      <c r="LYJ50" s="25"/>
      <c r="LYQ50" s="32"/>
      <c r="LZA50" s="25"/>
      <c r="LZB50" s="25"/>
      <c r="LZC50" s="25"/>
      <c r="LZJ50" s="32"/>
      <c r="LZT50" s="25"/>
      <c r="LZU50" s="25"/>
      <c r="LZV50" s="25"/>
      <c r="MAC50" s="32"/>
      <c r="MAM50" s="25"/>
      <c r="MAN50" s="25"/>
      <c r="MAO50" s="25"/>
      <c r="MAV50" s="32"/>
      <c r="MBF50" s="25"/>
      <c r="MBG50" s="25"/>
      <c r="MBH50" s="25"/>
      <c r="MBO50" s="32"/>
      <c r="MBY50" s="25"/>
      <c r="MBZ50" s="25"/>
      <c r="MCA50" s="25"/>
      <c r="MCH50" s="32"/>
      <c r="MCR50" s="25"/>
      <c r="MCS50" s="25"/>
      <c r="MCT50" s="25"/>
      <c r="MDA50" s="32"/>
      <c r="MDK50" s="25"/>
      <c r="MDL50" s="25"/>
      <c r="MDM50" s="25"/>
      <c r="MDT50" s="32"/>
      <c r="MED50" s="25"/>
      <c r="MEE50" s="25"/>
      <c r="MEF50" s="25"/>
      <c r="MEM50" s="32"/>
      <c r="MEW50" s="25"/>
      <c r="MEX50" s="25"/>
      <c r="MEY50" s="25"/>
      <c r="MFF50" s="32"/>
      <c r="MFP50" s="25"/>
      <c r="MFQ50" s="25"/>
      <c r="MFR50" s="25"/>
      <c r="MFY50" s="32"/>
      <c r="MGI50" s="25"/>
      <c r="MGJ50" s="25"/>
      <c r="MGK50" s="25"/>
      <c r="MGR50" s="32"/>
      <c r="MHB50" s="25"/>
      <c r="MHC50" s="25"/>
      <c r="MHD50" s="25"/>
      <c r="MHK50" s="32"/>
      <c r="MHU50" s="25"/>
      <c r="MHV50" s="25"/>
      <c r="MHW50" s="25"/>
      <c r="MID50" s="32"/>
      <c r="MIN50" s="25"/>
      <c r="MIO50" s="25"/>
      <c r="MIP50" s="25"/>
      <c r="MIW50" s="32"/>
      <c r="MJG50" s="25"/>
      <c r="MJH50" s="25"/>
      <c r="MJI50" s="25"/>
      <c r="MJP50" s="32"/>
      <c r="MJZ50" s="25"/>
      <c r="MKA50" s="25"/>
      <c r="MKB50" s="25"/>
      <c r="MKI50" s="32"/>
      <c r="MKS50" s="25"/>
      <c r="MKT50" s="25"/>
      <c r="MKU50" s="25"/>
      <c r="MLB50" s="32"/>
      <c r="MLL50" s="25"/>
      <c r="MLM50" s="25"/>
      <c r="MLN50" s="25"/>
      <c r="MLU50" s="32"/>
      <c r="MME50" s="25"/>
      <c r="MMF50" s="25"/>
      <c r="MMG50" s="25"/>
      <c r="MMN50" s="32"/>
      <c r="MMX50" s="25"/>
      <c r="MMY50" s="25"/>
      <c r="MMZ50" s="25"/>
      <c r="MNG50" s="32"/>
      <c r="MNQ50" s="25"/>
      <c r="MNR50" s="25"/>
      <c r="MNS50" s="25"/>
      <c r="MNZ50" s="32"/>
      <c r="MOJ50" s="25"/>
      <c r="MOK50" s="25"/>
      <c r="MOL50" s="25"/>
      <c r="MOS50" s="32"/>
      <c r="MPC50" s="25"/>
      <c r="MPD50" s="25"/>
      <c r="MPE50" s="25"/>
      <c r="MPL50" s="32"/>
      <c r="MPV50" s="25"/>
      <c r="MPW50" s="25"/>
      <c r="MPX50" s="25"/>
      <c r="MQE50" s="32"/>
      <c r="MQO50" s="25"/>
      <c r="MQP50" s="25"/>
      <c r="MQQ50" s="25"/>
      <c r="MQX50" s="32"/>
      <c r="MRH50" s="25"/>
      <c r="MRI50" s="25"/>
      <c r="MRJ50" s="25"/>
      <c r="MRQ50" s="32"/>
      <c r="MSA50" s="25"/>
      <c r="MSB50" s="25"/>
      <c r="MSC50" s="25"/>
      <c r="MSJ50" s="32"/>
      <c r="MST50" s="25"/>
      <c r="MSU50" s="25"/>
      <c r="MSV50" s="25"/>
      <c r="MTC50" s="32"/>
      <c r="MTM50" s="25"/>
      <c r="MTN50" s="25"/>
      <c r="MTO50" s="25"/>
      <c r="MTV50" s="32"/>
      <c r="MUF50" s="25"/>
      <c r="MUG50" s="25"/>
      <c r="MUH50" s="25"/>
      <c r="MUO50" s="32"/>
      <c r="MUY50" s="25"/>
      <c r="MUZ50" s="25"/>
      <c r="MVA50" s="25"/>
      <c r="MVH50" s="32"/>
      <c r="MVR50" s="25"/>
      <c r="MVS50" s="25"/>
      <c r="MVT50" s="25"/>
      <c r="MWA50" s="32"/>
      <c r="MWK50" s="25"/>
      <c r="MWL50" s="25"/>
      <c r="MWM50" s="25"/>
      <c r="MWT50" s="32"/>
      <c r="MXD50" s="25"/>
      <c r="MXE50" s="25"/>
      <c r="MXF50" s="25"/>
      <c r="MXM50" s="32"/>
      <c r="MXW50" s="25"/>
      <c r="MXX50" s="25"/>
      <c r="MXY50" s="25"/>
      <c r="MYF50" s="32"/>
      <c r="MYP50" s="25"/>
      <c r="MYQ50" s="25"/>
      <c r="MYR50" s="25"/>
      <c r="MYY50" s="32"/>
      <c r="MZI50" s="25"/>
      <c r="MZJ50" s="25"/>
      <c r="MZK50" s="25"/>
      <c r="MZR50" s="32"/>
      <c r="NAB50" s="25"/>
      <c r="NAC50" s="25"/>
      <c r="NAD50" s="25"/>
      <c r="NAK50" s="32"/>
      <c r="NAU50" s="25"/>
      <c r="NAV50" s="25"/>
      <c r="NAW50" s="25"/>
      <c r="NBD50" s="32"/>
      <c r="NBN50" s="25"/>
      <c r="NBO50" s="25"/>
      <c r="NBP50" s="25"/>
      <c r="NBW50" s="32"/>
      <c r="NCG50" s="25"/>
      <c r="NCH50" s="25"/>
      <c r="NCI50" s="25"/>
      <c r="NCP50" s="32"/>
      <c r="NCZ50" s="25"/>
      <c r="NDA50" s="25"/>
      <c r="NDB50" s="25"/>
      <c r="NDI50" s="32"/>
      <c r="NDS50" s="25"/>
      <c r="NDT50" s="25"/>
      <c r="NDU50" s="25"/>
      <c r="NEB50" s="32"/>
      <c r="NEL50" s="25"/>
      <c r="NEM50" s="25"/>
      <c r="NEN50" s="25"/>
      <c r="NEU50" s="32"/>
      <c r="NFE50" s="25"/>
      <c r="NFF50" s="25"/>
      <c r="NFG50" s="25"/>
      <c r="NFN50" s="32"/>
      <c r="NFX50" s="25"/>
      <c r="NFY50" s="25"/>
      <c r="NFZ50" s="25"/>
      <c r="NGG50" s="32"/>
      <c r="NGQ50" s="25"/>
      <c r="NGR50" s="25"/>
      <c r="NGS50" s="25"/>
      <c r="NGZ50" s="32"/>
      <c r="NHJ50" s="25"/>
      <c r="NHK50" s="25"/>
      <c r="NHL50" s="25"/>
      <c r="NHS50" s="32"/>
      <c r="NIC50" s="25"/>
      <c r="NID50" s="25"/>
      <c r="NIE50" s="25"/>
      <c r="NIL50" s="32"/>
      <c r="NIV50" s="25"/>
      <c r="NIW50" s="25"/>
      <c r="NIX50" s="25"/>
      <c r="NJE50" s="32"/>
      <c r="NJO50" s="25"/>
      <c r="NJP50" s="25"/>
      <c r="NJQ50" s="25"/>
      <c r="NJX50" s="32"/>
      <c r="NKH50" s="25"/>
      <c r="NKI50" s="25"/>
      <c r="NKJ50" s="25"/>
      <c r="NKQ50" s="32"/>
      <c r="NLA50" s="25"/>
      <c r="NLB50" s="25"/>
      <c r="NLC50" s="25"/>
      <c r="NLJ50" s="32"/>
      <c r="NLT50" s="25"/>
      <c r="NLU50" s="25"/>
      <c r="NLV50" s="25"/>
      <c r="NMC50" s="32"/>
      <c r="NMM50" s="25"/>
      <c r="NMN50" s="25"/>
      <c r="NMO50" s="25"/>
      <c r="NMV50" s="32"/>
      <c r="NNF50" s="25"/>
      <c r="NNG50" s="25"/>
      <c r="NNH50" s="25"/>
      <c r="NNO50" s="32"/>
      <c r="NNY50" s="25"/>
      <c r="NNZ50" s="25"/>
      <c r="NOA50" s="25"/>
      <c r="NOH50" s="32"/>
      <c r="NOR50" s="25"/>
      <c r="NOS50" s="25"/>
      <c r="NOT50" s="25"/>
      <c r="NPA50" s="32"/>
      <c r="NPK50" s="25"/>
      <c r="NPL50" s="25"/>
      <c r="NPM50" s="25"/>
      <c r="NPT50" s="32"/>
      <c r="NQD50" s="25"/>
      <c r="NQE50" s="25"/>
      <c r="NQF50" s="25"/>
      <c r="NQM50" s="32"/>
      <c r="NQW50" s="25"/>
      <c r="NQX50" s="25"/>
      <c r="NQY50" s="25"/>
      <c r="NRF50" s="32"/>
      <c r="NRP50" s="25"/>
      <c r="NRQ50" s="25"/>
      <c r="NRR50" s="25"/>
      <c r="NRY50" s="32"/>
      <c r="NSI50" s="25"/>
      <c r="NSJ50" s="25"/>
      <c r="NSK50" s="25"/>
      <c r="NSR50" s="32"/>
      <c r="NTB50" s="25"/>
      <c r="NTC50" s="25"/>
      <c r="NTD50" s="25"/>
      <c r="NTK50" s="32"/>
      <c r="NTU50" s="25"/>
      <c r="NTV50" s="25"/>
      <c r="NTW50" s="25"/>
      <c r="NUD50" s="32"/>
      <c r="NUN50" s="25"/>
      <c r="NUO50" s="25"/>
      <c r="NUP50" s="25"/>
      <c r="NUW50" s="32"/>
      <c r="NVG50" s="25"/>
      <c r="NVH50" s="25"/>
      <c r="NVI50" s="25"/>
      <c r="NVP50" s="32"/>
      <c r="NVZ50" s="25"/>
      <c r="NWA50" s="25"/>
      <c r="NWB50" s="25"/>
      <c r="NWI50" s="32"/>
      <c r="NWS50" s="25"/>
      <c r="NWT50" s="25"/>
      <c r="NWU50" s="25"/>
      <c r="NXB50" s="32"/>
      <c r="NXL50" s="25"/>
      <c r="NXM50" s="25"/>
      <c r="NXN50" s="25"/>
      <c r="NXU50" s="32"/>
      <c r="NYE50" s="25"/>
      <c r="NYF50" s="25"/>
      <c r="NYG50" s="25"/>
      <c r="NYN50" s="32"/>
      <c r="NYX50" s="25"/>
      <c r="NYY50" s="25"/>
      <c r="NYZ50" s="25"/>
      <c r="NZG50" s="32"/>
      <c r="NZQ50" s="25"/>
      <c r="NZR50" s="25"/>
      <c r="NZS50" s="25"/>
      <c r="NZZ50" s="32"/>
      <c r="OAJ50" s="25"/>
      <c r="OAK50" s="25"/>
      <c r="OAL50" s="25"/>
      <c r="OAS50" s="32"/>
      <c r="OBC50" s="25"/>
      <c r="OBD50" s="25"/>
      <c r="OBE50" s="25"/>
      <c r="OBL50" s="32"/>
      <c r="OBV50" s="25"/>
      <c r="OBW50" s="25"/>
      <c r="OBX50" s="25"/>
      <c r="OCE50" s="32"/>
      <c r="OCO50" s="25"/>
      <c r="OCP50" s="25"/>
      <c r="OCQ50" s="25"/>
      <c r="OCX50" s="32"/>
      <c r="ODH50" s="25"/>
      <c r="ODI50" s="25"/>
      <c r="ODJ50" s="25"/>
      <c r="ODQ50" s="32"/>
      <c r="OEA50" s="25"/>
      <c r="OEB50" s="25"/>
      <c r="OEC50" s="25"/>
      <c r="OEJ50" s="32"/>
      <c r="OET50" s="25"/>
      <c r="OEU50" s="25"/>
      <c r="OEV50" s="25"/>
      <c r="OFC50" s="32"/>
      <c r="OFM50" s="25"/>
      <c r="OFN50" s="25"/>
      <c r="OFO50" s="25"/>
      <c r="OFV50" s="32"/>
      <c r="OGF50" s="25"/>
      <c r="OGG50" s="25"/>
      <c r="OGH50" s="25"/>
      <c r="OGO50" s="32"/>
      <c r="OGY50" s="25"/>
      <c r="OGZ50" s="25"/>
      <c r="OHA50" s="25"/>
      <c r="OHH50" s="32"/>
      <c r="OHR50" s="25"/>
      <c r="OHS50" s="25"/>
      <c r="OHT50" s="25"/>
      <c r="OIA50" s="32"/>
      <c r="OIK50" s="25"/>
      <c r="OIL50" s="25"/>
      <c r="OIM50" s="25"/>
      <c r="OIT50" s="32"/>
      <c r="OJD50" s="25"/>
      <c r="OJE50" s="25"/>
      <c r="OJF50" s="25"/>
      <c r="OJM50" s="32"/>
      <c r="OJW50" s="25"/>
      <c r="OJX50" s="25"/>
      <c r="OJY50" s="25"/>
      <c r="OKF50" s="32"/>
      <c r="OKP50" s="25"/>
      <c r="OKQ50" s="25"/>
      <c r="OKR50" s="25"/>
      <c r="OKY50" s="32"/>
      <c r="OLI50" s="25"/>
      <c r="OLJ50" s="25"/>
      <c r="OLK50" s="25"/>
      <c r="OLR50" s="32"/>
      <c r="OMB50" s="25"/>
      <c r="OMC50" s="25"/>
      <c r="OMD50" s="25"/>
      <c r="OMK50" s="32"/>
      <c r="OMU50" s="25"/>
      <c r="OMV50" s="25"/>
      <c r="OMW50" s="25"/>
      <c r="OND50" s="32"/>
      <c r="ONN50" s="25"/>
      <c r="ONO50" s="25"/>
      <c r="ONP50" s="25"/>
      <c r="ONW50" s="32"/>
      <c r="OOG50" s="25"/>
      <c r="OOH50" s="25"/>
      <c r="OOI50" s="25"/>
      <c r="OOP50" s="32"/>
      <c r="OOZ50" s="25"/>
      <c r="OPA50" s="25"/>
      <c r="OPB50" s="25"/>
      <c r="OPI50" s="32"/>
      <c r="OPS50" s="25"/>
      <c r="OPT50" s="25"/>
      <c r="OPU50" s="25"/>
      <c r="OQB50" s="32"/>
      <c r="OQL50" s="25"/>
      <c r="OQM50" s="25"/>
      <c r="OQN50" s="25"/>
      <c r="OQU50" s="32"/>
      <c r="ORE50" s="25"/>
      <c r="ORF50" s="25"/>
      <c r="ORG50" s="25"/>
      <c r="ORN50" s="32"/>
      <c r="ORX50" s="25"/>
      <c r="ORY50" s="25"/>
      <c r="ORZ50" s="25"/>
      <c r="OSG50" s="32"/>
      <c r="OSQ50" s="25"/>
      <c r="OSR50" s="25"/>
      <c r="OSS50" s="25"/>
      <c r="OSZ50" s="32"/>
      <c r="OTJ50" s="25"/>
      <c r="OTK50" s="25"/>
      <c r="OTL50" s="25"/>
      <c r="OTS50" s="32"/>
      <c r="OUC50" s="25"/>
      <c r="OUD50" s="25"/>
      <c r="OUE50" s="25"/>
      <c r="OUL50" s="32"/>
      <c r="OUV50" s="25"/>
      <c r="OUW50" s="25"/>
      <c r="OUX50" s="25"/>
      <c r="OVE50" s="32"/>
      <c r="OVO50" s="25"/>
      <c r="OVP50" s="25"/>
      <c r="OVQ50" s="25"/>
      <c r="OVX50" s="32"/>
      <c r="OWH50" s="25"/>
      <c r="OWI50" s="25"/>
      <c r="OWJ50" s="25"/>
      <c r="OWQ50" s="32"/>
      <c r="OXA50" s="25"/>
      <c r="OXB50" s="25"/>
      <c r="OXC50" s="25"/>
      <c r="OXJ50" s="32"/>
      <c r="OXT50" s="25"/>
      <c r="OXU50" s="25"/>
      <c r="OXV50" s="25"/>
      <c r="OYC50" s="32"/>
      <c r="OYM50" s="25"/>
      <c r="OYN50" s="25"/>
      <c r="OYO50" s="25"/>
      <c r="OYV50" s="32"/>
      <c r="OZF50" s="25"/>
      <c r="OZG50" s="25"/>
      <c r="OZH50" s="25"/>
      <c r="OZO50" s="32"/>
      <c r="OZY50" s="25"/>
      <c r="OZZ50" s="25"/>
      <c r="PAA50" s="25"/>
      <c r="PAH50" s="32"/>
      <c r="PAR50" s="25"/>
      <c r="PAS50" s="25"/>
      <c r="PAT50" s="25"/>
      <c r="PBA50" s="32"/>
      <c r="PBK50" s="25"/>
      <c r="PBL50" s="25"/>
      <c r="PBM50" s="25"/>
      <c r="PBT50" s="32"/>
      <c r="PCD50" s="25"/>
      <c r="PCE50" s="25"/>
      <c r="PCF50" s="25"/>
      <c r="PCM50" s="32"/>
      <c r="PCW50" s="25"/>
      <c r="PCX50" s="25"/>
      <c r="PCY50" s="25"/>
      <c r="PDF50" s="32"/>
      <c r="PDP50" s="25"/>
      <c r="PDQ50" s="25"/>
      <c r="PDR50" s="25"/>
      <c r="PDY50" s="32"/>
      <c r="PEI50" s="25"/>
      <c r="PEJ50" s="25"/>
      <c r="PEK50" s="25"/>
      <c r="PER50" s="32"/>
      <c r="PFB50" s="25"/>
      <c r="PFC50" s="25"/>
      <c r="PFD50" s="25"/>
      <c r="PFK50" s="32"/>
      <c r="PFU50" s="25"/>
      <c r="PFV50" s="25"/>
      <c r="PFW50" s="25"/>
      <c r="PGD50" s="32"/>
      <c r="PGN50" s="25"/>
      <c r="PGO50" s="25"/>
      <c r="PGP50" s="25"/>
      <c r="PGW50" s="32"/>
      <c r="PHG50" s="25"/>
      <c r="PHH50" s="25"/>
      <c r="PHI50" s="25"/>
      <c r="PHP50" s="32"/>
      <c r="PHZ50" s="25"/>
      <c r="PIA50" s="25"/>
      <c r="PIB50" s="25"/>
      <c r="PII50" s="32"/>
      <c r="PIS50" s="25"/>
      <c r="PIT50" s="25"/>
      <c r="PIU50" s="25"/>
      <c r="PJB50" s="32"/>
      <c r="PJL50" s="25"/>
      <c r="PJM50" s="25"/>
      <c r="PJN50" s="25"/>
      <c r="PJU50" s="32"/>
      <c r="PKE50" s="25"/>
      <c r="PKF50" s="25"/>
      <c r="PKG50" s="25"/>
      <c r="PKN50" s="32"/>
      <c r="PKX50" s="25"/>
      <c r="PKY50" s="25"/>
      <c r="PKZ50" s="25"/>
      <c r="PLG50" s="32"/>
      <c r="PLQ50" s="25"/>
      <c r="PLR50" s="25"/>
      <c r="PLS50" s="25"/>
      <c r="PLZ50" s="32"/>
      <c r="PMJ50" s="25"/>
      <c r="PMK50" s="25"/>
      <c r="PML50" s="25"/>
      <c r="PMS50" s="32"/>
      <c r="PNC50" s="25"/>
      <c r="PND50" s="25"/>
      <c r="PNE50" s="25"/>
      <c r="PNL50" s="32"/>
      <c r="PNV50" s="25"/>
      <c r="PNW50" s="25"/>
      <c r="PNX50" s="25"/>
      <c r="POE50" s="32"/>
      <c r="POO50" s="25"/>
      <c r="POP50" s="25"/>
      <c r="POQ50" s="25"/>
      <c r="POX50" s="32"/>
      <c r="PPH50" s="25"/>
      <c r="PPI50" s="25"/>
      <c r="PPJ50" s="25"/>
      <c r="PPQ50" s="32"/>
      <c r="PQA50" s="25"/>
      <c r="PQB50" s="25"/>
      <c r="PQC50" s="25"/>
      <c r="PQJ50" s="32"/>
      <c r="PQT50" s="25"/>
      <c r="PQU50" s="25"/>
      <c r="PQV50" s="25"/>
      <c r="PRC50" s="32"/>
      <c r="PRM50" s="25"/>
      <c r="PRN50" s="25"/>
      <c r="PRO50" s="25"/>
      <c r="PRV50" s="32"/>
      <c r="PSF50" s="25"/>
      <c r="PSG50" s="25"/>
      <c r="PSH50" s="25"/>
      <c r="PSO50" s="32"/>
      <c r="PSY50" s="25"/>
      <c r="PSZ50" s="25"/>
      <c r="PTA50" s="25"/>
      <c r="PTH50" s="32"/>
      <c r="PTR50" s="25"/>
      <c r="PTS50" s="25"/>
      <c r="PTT50" s="25"/>
      <c r="PUA50" s="32"/>
      <c r="PUK50" s="25"/>
      <c r="PUL50" s="25"/>
      <c r="PUM50" s="25"/>
      <c r="PUT50" s="32"/>
      <c r="PVD50" s="25"/>
      <c r="PVE50" s="25"/>
      <c r="PVF50" s="25"/>
      <c r="PVM50" s="32"/>
      <c r="PVW50" s="25"/>
      <c r="PVX50" s="25"/>
      <c r="PVY50" s="25"/>
      <c r="PWF50" s="32"/>
      <c r="PWP50" s="25"/>
      <c r="PWQ50" s="25"/>
      <c r="PWR50" s="25"/>
      <c r="PWY50" s="32"/>
      <c r="PXI50" s="25"/>
      <c r="PXJ50" s="25"/>
      <c r="PXK50" s="25"/>
      <c r="PXR50" s="32"/>
      <c r="PYB50" s="25"/>
      <c r="PYC50" s="25"/>
      <c r="PYD50" s="25"/>
      <c r="PYK50" s="32"/>
      <c r="PYU50" s="25"/>
      <c r="PYV50" s="25"/>
      <c r="PYW50" s="25"/>
      <c r="PZD50" s="32"/>
      <c r="PZN50" s="25"/>
      <c r="PZO50" s="25"/>
      <c r="PZP50" s="25"/>
      <c r="PZW50" s="32"/>
      <c r="QAG50" s="25"/>
      <c r="QAH50" s="25"/>
      <c r="QAI50" s="25"/>
      <c r="QAP50" s="32"/>
      <c r="QAZ50" s="25"/>
      <c r="QBA50" s="25"/>
      <c r="QBB50" s="25"/>
      <c r="QBI50" s="32"/>
      <c r="QBS50" s="25"/>
      <c r="QBT50" s="25"/>
      <c r="QBU50" s="25"/>
      <c r="QCB50" s="32"/>
      <c r="QCL50" s="25"/>
      <c r="QCM50" s="25"/>
      <c r="QCN50" s="25"/>
      <c r="QCU50" s="32"/>
      <c r="QDE50" s="25"/>
      <c r="QDF50" s="25"/>
      <c r="QDG50" s="25"/>
      <c r="QDN50" s="32"/>
      <c r="QDX50" s="25"/>
      <c r="QDY50" s="25"/>
      <c r="QDZ50" s="25"/>
      <c r="QEG50" s="32"/>
      <c r="QEQ50" s="25"/>
      <c r="QER50" s="25"/>
      <c r="QES50" s="25"/>
      <c r="QEZ50" s="32"/>
      <c r="QFJ50" s="25"/>
      <c r="QFK50" s="25"/>
      <c r="QFL50" s="25"/>
      <c r="QFS50" s="32"/>
      <c r="QGC50" s="25"/>
      <c r="QGD50" s="25"/>
      <c r="QGE50" s="25"/>
      <c r="QGL50" s="32"/>
      <c r="QGV50" s="25"/>
      <c r="QGW50" s="25"/>
      <c r="QGX50" s="25"/>
      <c r="QHE50" s="32"/>
      <c r="QHO50" s="25"/>
      <c r="QHP50" s="25"/>
      <c r="QHQ50" s="25"/>
      <c r="QHX50" s="32"/>
      <c r="QIH50" s="25"/>
      <c r="QII50" s="25"/>
      <c r="QIJ50" s="25"/>
      <c r="QIQ50" s="32"/>
      <c r="QJA50" s="25"/>
      <c r="QJB50" s="25"/>
      <c r="QJC50" s="25"/>
      <c r="QJJ50" s="32"/>
      <c r="QJT50" s="25"/>
      <c r="QJU50" s="25"/>
      <c r="QJV50" s="25"/>
      <c r="QKC50" s="32"/>
      <c r="QKM50" s="25"/>
      <c r="QKN50" s="25"/>
      <c r="QKO50" s="25"/>
      <c r="QKV50" s="32"/>
      <c r="QLF50" s="25"/>
      <c r="QLG50" s="25"/>
      <c r="QLH50" s="25"/>
      <c r="QLO50" s="32"/>
      <c r="QLY50" s="25"/>
      <c r="QLZ50" s="25"/>
      <c r="QMA50" s="25"/>
      <c r="QMH50" s="32"/>
      <c r="QMR50" s="25"/>
      <c r="QMS50" s="25"/>
      <c r="QMT50" s="25"/>
      <c r="QNA50" s="32"/>
      <c r="QNK50" s="25"/>
      <c r="QNL50" s="25"/>
      <c r="QNM50" s="25"/>
      <c r="QNT50" s="32"/>
      <c r="QOD50" s="25"/>
      <c r="QOE50" s="25"/>
      <c r="QOF50" s="25"/>
      <c r="QOM50" s="32"/>
      <c r="QOW50" s="25"/>
      <c r="QOX50" s="25"/>
      <c r="QOY50" s="25"/>
      <c r="QPF50" s="32"/>
      <c r="QPP50" s="25"/>
      <c r="QPQ50" s="25"/>
      <c r="QPR50" s="25"/>
      <c r="QPY50" s="32"/>
      <c r="QQI50" s="25"/>
      <c r="QQJ50" s="25"/>
      <c r="QQK50" s="25"/>
      <c r="QQR50" s="32"/>
      <c r="QRB50" s="25"/>
      <c r="QRC50" s="25"/>
      <c r="QRD50" s="25"/>
      <c r="QRK50" s="32"/>
      <c r="QRU50" s="25"/>
      <c r="QRV50" s="25"/>
      <c r="QRW50" s="25"/>
      <c r="QSD50" s="32"/>
      <c r="QSN50" s="25"/>
      <c r="QSO50" s="25"/>
      <c r="QSP50" s="25"/>
      <c r="QSW50" s="32"/>
      <c r="QTG50" s="25"/>
      <c r="QTH50" s="25"/>
      <c r="QTI50" s="25"/>
      <c r="QTP50" s="32"/>
      <c r="QTZ50" s="25"/>
      <c r="QUA50" s="25"/>
      <c r="QUB50" s="25"/>
      <c r="QUI50" s="32"/>
      <c r="QUS50" s="25"/>
      <c r="QUT50" s="25"/>
      <c r="QUU50" s="25"/>
      <c r="QVB50" s="32"/>
      <c r="QVL50" s="25"/>
      <c r="QVM50" s="25"/>
      <c r="QVN50" s="25"/>
      <c r="QVU50" s="32"/>
      <c r="QWE50" s="25"/>
      <c r="QWF50" s="25"/>
      <c r="QWG50" s="25"/>
      <c r="QWN50" s="32"/>
      <c r="QWX50" s="25"/>
      <c r="QWY50" s="25"/>
      <c r="QWZ50" s="25"/>
      <c r="QXG50" s="32"/>
      <c r="QXQ50" s="25"/>
      <c r="QXR50" s="25"/>
      <c r="QXS50" s="25"/>
      <c r="QXZ50" s="32"/>
      <c r="QYJ50" s="25"/>
      <c r="QYK50" s="25"/>
      <c r="QYL50" s="25"/>
      <c r="QYS50" s="32"/>
      <c r="QZC50" s="25"/>
      <c r="QZD50" s="25"/>
      <c r="QZE50" s="25"/>
      <c r="QZL50" s="32"/>
      <c r="QZV50" s="25"/>
      <c r="QZW50" s="25"/>
      <c r="QZX50" s="25"/>
      <c r="RAE50" s="32"/>
      <c r="RAO50" s="25"/>
      <c r="RAP50" s="25"/>
      <c r="RAQ50" s="25"/>
      <c r="RAX50" s="32"/>
      <c r="RBH50" s="25"/>
      <c r="RBI50" s="25"/>
      <c r="RBJ50" s="25"/>
      <c r="RBQ50" s="32"/>
      <c r="RCA50" s="25"/>
      <c r="RCB50" s="25"/>
      <c r="RCC50" s="25"/>
      <c r="RCJ50" s="32"/>
      <c r="RCT50" s="25"/>
      <c r="RCU50" s="25"/>
      <c r="RCV50" s="25"/>
      <c r="RDC50" s="32"/>
      <c r="RDM50" s="25"/>
      <c r="RDN50" s="25"/>
      <c r="RDO50" s="25"/>
      <c r="RDV50" s="32"/>
      <c r="REF50" s="25"/>
      <c r="REG50" s="25"/>
      <c r="REH50" s="25"/>
      <c r="REO50" s="32"/>
      <c r="REY50" s="25"/>
      <c r="REZ50" s="25"/>
      <c r="RFA50" s="25"/>
      <c r="RFH50" s="32"/>
      <c r="RFR50" s="25"/>
      <c r="RFS50" s="25"/>
      <c r="RFT50" s="25"/>
      <c r="RGA50" s="32"/>
      <c r="RGK50" s="25"/>
      <c r="RGL50" s="25"/>
      <c r="RGM50" s="25"/>
      <c r="RGT50" s="32"/>
      <c r="RHD50" s="25"/>
      <c r="RHE50" s="25"/>
      <c r="RHF50" s="25"/>
      <c r="RHM50" s="32"/>
      <c r="RHW50" s="25"/>
      <c r="RHX50" s="25"/>
      <c r="RHY50" s="25"/>
      <c r="RIF50" s="32"/>
      <c r="RIP50" s="25"/>
      <c r="RIQ50" s="25"/>
      <c r="RIR50" s="25"/>
      <c r="RIY50" s="32"/>
      <c r="RJI50" s="25"/>
      <c r="RJJ50" s="25"/>
      <c r="RJK50" s="25"/>
      <c r="RJR50" s="32"/>
      <c r="RKB50" s="25"/>
      <c r="RKC50" s="25"/>
      <c r="RKD50" s="25"/>
      <c r="RKK50" s="32"/>
      <c r="RKU50" s="25"/>
      <c r="RKV50" s="25"/>
      <c r="RKW50" s="25"/>
      <c r="RLD50" s="32"/>
      <c r="RLN50" s="25"/>
      <c r="RLO50" s="25"/>
      <c r="RLP50" s="25"/>
      <c r="RLW50" s="32"/>
      <c r="RMG50" s="25"/>
      <c r="RMH50" s="25"/>
      <c r="RMI50" s="25"/>
      <c r="RMP50" s="32"/>
      <c r="RMZ50" s="25"/>
      <c r="RNA50" s="25"/>
      <c r="RNB50" s="25"/>
      <c r="RNI50" s="32"/>
      <c r="RNS50" s="25"/>
      <c r="RNT50" s="25"/>
      <c r="RNU50" s="25"/>
      <c r="ROB50" s="32"/>
      <c r="ROL50" s="25"/>
      <c r="ROM50" s="25"/>
      <c r="RON50" s="25"/>
      <c r="ROU50" s="32"/>
      <c r="RPE50" s="25"/>
      <c r="RPF50" s="25"/>
      <c r="RPG50" s="25"/>
      <c r="RPN50" s="32"/>
      <c r="RPX50" s="25"/>
      <c r="RPY50" s="25"/>
      <c r="RPZ50" s="25"/>
      <c r="RQG50" s="32"/>
      <c r="RQQ50" s="25"/>
      <c r="RQR50" s="25"/>
      <c r="RQS50" s="25"/>
      <c r="RQZ50" s="32"/>
      <c r="RRJ50" s="25"/>
      <c r="RRK50" s="25"/>
      <c r="RRL50" s="25"/>
      <c r="RRS50" s="32"/>
      <c r="RSC50" s="25"/>
      <c r="RSD50" s="25"/>
      <c r="RSE50" s="25"/>
      <c r="RSL50" s="32"/>
      <c r="RSV50" s="25"/>
      <c r="RSW50" s="25"/>
      <c r="RSX50" s="25"/>
      <c r="RTE50" s="32"/>
      <c r="RTO50" s="25"/>
      <c r="RTP50" s="25"/>
      <c r="RTQ50" s="25"/>
      <c r="RTX50" s="32"/>
      <c r="RUH50" s="25"/>
      <c r="RUI50" s="25"/>
      <c r="RUJ50" s="25"/>
      <c r="RUQ50" s="32"/>
      <c r="RVA50" s="25"/>
      <c r="RVB50" s="25"/>
      <c r="RVC50" s="25"/>
      <c r="RVJ50" s="32"/>
      <c r="RVT50" s="25"/>
      <c r="RVU50" s="25"/>
      <c r="RVV50" s="25"/>
      <c r="RWC50" s="32"/>
      <c r="RWM50" s="25"/>
      <c r="RWN50" s="25"/>
      <c r="RWO50" s="25"/>
      <c r="RWV50" s="32"/>
      <c r="RXF50" s="25"/>
      <c r="RXG50" s="25"/>
      <c r="RXH50" s="25"/>
      <c r="RXO50" s="32"/>
      <c r="RXY50" s="25"/>
      <c r="RXZ50" s="25"/>
      <c r="RYA50" s="25"/>
      <c r="RYH50" s="32"/>
      <c r="RYR50" s="25"/>
      <c r="RYS50" s="25"/>
      <c r="RYT50" s="25"/>
      <c r="RZA50" s="32"/>
      <c r="RZK50" s="25"/>
      <c r="RZL50" s="25"/>
      <c r="RZM50" s="25"/>
      <c r="RZT50" s="32"/>
      <c r="SAD50" s="25"/>
      <c r="SAE50" s="25"/>
      <c r="SAF50" s="25"/>
      <c r="SAM50" s="32"/>
      <c r="SAW50" s="25"/>
      <c r="SAX50" s="25"/>
      <c r="SAY50" s="25"/>
      <c r="SBF50" s="32"/>
      <c r="SBP50" s="25"/>
      <c r="SBQ50" s="25"/>
      <c r="SBR50" s="25"/>
      <c r="SBY50" s="32"/>
      <c r="SCI50" s="25"/>
      <c r="SCJ50" s="25"/>
      <c r="SCK50" s="25"/>
      <c r="SCR50" s="32"/>
      <c r="SDB50" s="25"/>
      <c r="SDC50" s="25"/>
      <c r="SDD50" s="25"/>
      <c r="SDK50" s="32"/>
      <c r="SDU50" s="25"/>
      <c r="SDV50" s="25"/>
      <c r="SDW50" s="25"/>
      <c r="SED50" s="32"/>
      <c r="SEN50" s="25"/>
      <c r="SEO50" s="25"/>
      <c r="SEP50" s="25"/>
      <c r="SEW50" s="32"/>
      <c r="SFG50" s="25"/>
      <c r="SFH50" s="25"/>
      <c r="SFI50" s="25"/>
      <c r="SFP50" s="32"/>
      <c r="SFZ50" s="25"/>
      <c r="SGA50" s="25"/>
      <c r="SGB50" s="25"/>
      <c r="SGI50" s="32"/>
      <c r="SGS50" s="25"/>
      <c r="SGT50" s="25"/>
      <c r="SGU50" s="25"/>
      <c r="SHB50" s="32"/>
      <c r="SHL50" s="25"/>
      <c r="SHM50" s="25"/>
      <c r="SHN50" s="25"/>
      <c r="SHU50" s="32"/>
      <c r="SIE50" s="25"/>
      <c r="SIF50" s="25"/>
      <c r="SIG50" s="25"/>
      <c r="SIN50" s="32"/>
      <c r="SIX50" s="25"/>
      <c r="SIY50" s="25"/>
      <c r="SIZ50" s="25"/>
      <c r="SJG50" s="32"/>
      <c r="SJQ50" s="25"/>
      <c r="SJR50" s="25"/>
      <c r="SJS50" s="25"/>
      <c r="SJZ50" s="32"/>
      <c r="SKJ50" s="25"/>
      <c r="SKK50" s="25"/>
      <c r="SKL50" s="25"/>
      <c r="SKS50" s="32"/>
      <c r="SLC50" s="25"/>
      <c r="SLD50" s="25"/>
      <c r="SLE50" s="25"/>
      <c r="SLL50" s="32"/>
      <c r="SLV50" s="25"/>
      <c r="SLW50" s="25"/>
      <c r="SLX50" s="25"/>
      <c r="SME50" s="32"/>
      <c r="SMO50" s="25"/>
      <c r="SMP50" s="25"/>
      <c r="SMQ50" s="25"/>
      <c r="SMX50" s="32"/>
      <c r="SNH50" s="25"/>
      <c r="SNI50" s="25"/>
      <c r="SNJ50" s="25"/>
      <c r="SNQ50" s="32"/>
      <c r="SOA50" s="25"/>
      <c r="SOB50" s="25"/>
      <c r="SOC50" s="25"/>
      <c r="SOJ50" s="32"/>
      <c r="SOT50" s="25"/>
      <c r="SOU50" s="25"/>
      <c r="SOV50" s="25"/>
      <c r="SPC50" s="32"/>
      <c r="SPM50" s="25"/>
      <c r="SPN50" s="25"/>
      <c r="SPO50" s="25"/>
      <c r="SPV50" s="32"/>
      <c r="SQF50" s="25"/>
      <c r="SQG50" s="25"/>
      <c r="SQH50" s="25"/>
      <c r="SQO50" s="32"/>
      <c r="SQY50" s="25"/>
      <c r="SQZ50" s="25"/>
      <c r="SRA50" s="25"/>
      <c r="SRH50" s="32"/>
      <c r="SRR50" s="25"/>
      <c r="SRS50" s="25"/>
      <c r="SRT50" s="25"/>
      <c r="SSA50" s="32"/>
      <c r="SSK50" s="25"/>
      <c r="SSL50" s="25"/>
      <c r="SSM50" s="25"/>
      <c r="SST50" s="32"/>
      <c r="STD50" s="25"/>
      <c r="STE50" s="25"/>
      <c r="STF50" s="25"/>
      <c r="STM50" s="32"/>
      <c r="STW50" s="25"/>
      <c r="STX50" s="25"/>
      <c r="STY50" s="25"/>
      <c r="SUF50" s="32"/>
      <c r="SUP50" s="25"/>
      <c r="SUQ50" s="25"/>
      <c r="SUR50" s="25"/>
      <c r="SUY50" s="32"/>
      <c r="SVI50" s="25"/>
      <c r="SVJ50" s="25"/>
      <c r="SVK50" s="25"/>
      <c r="SVR50" s="32"/>
      <c r="SWB50" s="25"/>
      <c r="SWC50" s="25"/>
      <c r="SWD50" s="25"/>
      <c r="SWK50" s="32"/>
      <c r="SWU50" s="25"/>
      <c r="SWV50" s="25"/>
      <c r="SWW50" s="25"/>
      <c r="SXD50" s="32"/>
      <c r="SXN50" s="25"/>
      <c r="SXO50" s="25"/>
      <c r="SXP50" s="25"/>
      <c r="SXW50" s="32"/>
      <c r="SYG50" s="25"/>
      <c r="SYH50" s="25"/>
      <c r="SYI50" s="25"/>
      <c r="SYP50" s="32"/>
      <c r="SYZ50" s="25"/>
      <c r="SZA50" s="25"/>
      <c r="SZB50" s="25"/>
      <c r="SZI50" s="32"/>
      <c r="SZS50" s="25"/>
      <c r="SZT50" s="25"/>
      <c r="SZU50" s="25"/>
      <c r="TAB50" s="32"/>
      <c r="TAL50" s="25"/>
      <c r="TAM50" s="25"/>
      <c r="TAN50" s="25"/>
      <c r="TAU50" s="32"/>
      <c r="TBE50" s="25"/>
      <c r="TBF50" s="25"/>
      <c r="TBG50" s="25"/>
      <c r="TBN50" s="32"/>
      <c r="TBX50" s="25"/>
      <c r="TBY50" s="25"/>
      <c r="TBZ50" s="25"/>
      <c r="TCG50" s="32"/>
      <c r="TCQ50" s="25"/>
      <c r="TCR50" s="25"/>
      <c r="TCS50" s="25"/>
      <c r="TCZ50" s="32"/>
      <c r="TDJ50" s="25"/>
      <c r="TDK50" s="25"/>
      <c r="TDL50" s="25"/>
      <c r="TDS50" s="32"/>
      <c r="TEC50" s="25"/>
      <c r="TED50" s="25"/>
      <c r="TEE50" s="25"/>
      <c r="TEL50" s="32"/>
      <c r="TEV50" s="25"/>
      <c r="TEW50" s="25"/>
      <c r="TEX50" s="25"/>
      <c r="TFE50" s="32"/>
      <c r="TFO50" s="25"/>
      <c r="TFP50" s="25"/>
      <c r="TFQ50" s="25"/>
      <c r="TFX50" s="32"/>
      <c r="TGH50" s="25"/>
      <c r="TGI50" s="25"/>
      <c r="TGJ50" s="25"/>
      <c r="TGQ50" s="32"/>
      <c r="THA50" s="25"/>
      <c r="THB50" s="25"/>
      <c r="THC50" s="25"/>
      <c r="THJ50" s="32"/>
      <c r="THT50" s="25"/>
      <c r="THU50" s="25"/>
      <c r="THV50" s="25"/>
      <c r="TIC50" s="32"/>
      <c r="TIM50" s="25"/>
      <c r="TIN50" s="25"/>
      <c r="TIO50" s="25"/>
      <c r="TIV50" s="32"/>
      <c r="TJF50" s="25"/>
      <c r="TJG50" s="25"/>
      <c r="TJH50" s="25"/>
      <c r="TJO50" s="32"/>
      <c r="TJY50" s="25"/>
      <c r="TJZ50" s="25"/>
      <c r="TKA50" s="25"/>
      <c r="TKH50" s="32"/>
      <c r="TKR50" s="25"/>
      <c r="TKS50" s="25"/>
      <c r="TKT50" s="25"/>
      <c r="TLA50" s="32"/>
      <c r="TLK50" s="25"/>
      <c r="TLL50" s="25"/>
      <c r="TLM50" s="25"/>
      <c r="TLT50" s="32"/>
      <c r="TMD50" s="25"/>
      <c r="TME50" s="25"/>
      <c r="TMF50" s="25"/>
      <c r="TMM50" s="32"/>
      <c r="TMW50" s="25"/>
      <c r="TMX50" s="25"/>
      <c r="TMY50" s="25"/>
      <c r="TNF50" s="32"/>
      <c r="TNP50" s="25"/>
      <c r="TNQ50" s="25"/>
      <c r="TNR50" s="25"/>
      <c r="TNY50" s="32"/>
      <c r="TOI50" s="25"/>
      <c r="TOJ50" s="25"/>
      <c r="TOK50" s="25"/>
      <c r="TOR50" s="32"/>
      <c r="TPB50" s="25"/>
      <c r="TPC50" s="25"/>
      <c r="TPD50" s="25"/>
      <c r="TPK50" s="32"/>
      <c r="TPU50" s="25"/>
      <c r="TPV50" s="25"/>
      <c r="TPW50" s="25"/>
      <c r="TQD50" s="32"/>
      <c r="TQN50" s="25"/>
      <c r="TQO50" s="25"/>
      <c r="TQP50" s="25"/>
      <c r="TQW50" s="32"/>
      <c r="TRG50" s="25"/>
      <c r="TRH50" s="25"/>
      <c r="TRI50" s="25"/>
      <c r="TRP50" s="32"/>
      <c r="TRZ50" s="25"/>
      <c r="TSA50" s="25"/>
      <c r="TSB50" s="25"/>
      <c r="TSI50" s="32"/>
      <c r="TSS50" s="25"/>
      <c r="TST50" s="25"/>
      <c r="TSU50" s="25"/>
      <c r="TTB50" s="32"/>
      <c r="TTL50" s="25"/>
      <c r="TTM50" s="25"/>
      <c r="TTN50" s="25"/>
      <c r="TTU50" s="32"/>
      <c r="TUE50" s="25"/>
      <c r="TUF50" s="25"/>
      <c r="TUG50" s="25"/>
      <c r="TUN50" s="32"/>
      <c r="TUX50" s="25"/>
      <c r="TUY50" s="25"/>
      <c r="TUZ50" s="25"/>
      <c r="TVG50" s="32"/>
      <c r="TVQ50" s="25"/>
      <c r="TVR50" s="25"/>
      <c r="TVS50" s="25"/>
      <c r="TVZ50" s="32"/>
      <c r="TWJ50" s="25"/>
      <c r="TWK50" s="25"/>
      <c r="TWL50" s="25"/>
      <c r="TWS50" s="32"/>
      <c r="TXC50" s="25"/>
      <c r="TXD50" s="25"/>
      <c r="TXE50" s="25"/>
      <c r="TXL50" s="32"/>
      <c r="TXV50" s="25"/>
      <c r="TXW50" s="25"/>
      <c r="TXX50" s="25"/>
      <c r="TYE50" s="32"/>
      <c r="TYO50" s="25"/>
      <c r="TYP50" s="25"/>
      <c r="TYQ50" s="25"/>
      <c r="TYX50" s="32"/>
      <c r="TZH50" s="25"/>
      <c r="TZI50" s="25"/>
      <c r="TZJ50" s="25"/>
      <c r="TZQ50" s="32"/>
      <c r="UAA50" s="25"/>
      <c r="UAB50" s="25"/>
      <c r="UAC50" s="25"/>
      <c r="UAJ50" s="32"/>
      <c r="UAT50" s="25"/>
      <c r="UAU50" s="25"/>
      <c r="UAV50" s="25"/>
      <c r="UBC50" s="32"/>
      <c r="UBM50" s="25"/>
      <c r="UBN50" s="25"/>
      <c r="UBO50" s="25"/>
      <c r="UBV50" s="32"/>
      <c r="UCF50" s="25"/>
      <c r="UCG50" s="25"/>
      <c r="UCH50" s="25"/>
      <c r="UCO50" s="32"/>
      <c r="UCY50" s="25"/>
      <c r="UCZ50" s="25"/>
      <c r="UDA50" s="25"/>
      <c r="UDH50" s="32"/>
      <c r="UDR50" s="25"/>
      <c r="UDS50" s="25"/>
      <c r="UDT50" s="25"/>
      <c r="UEA50" s="32"/>
      <c r="UEK50" s="25"/>
      <c r="UEL50" s="25"/>
      <c r="UEM50" s="25"/>
      <c r="UET50" s="32"/>
      <c r="UFD50" s="25"/>
      <c r="UFE50" s="25"/>
      <c r="UFF50" s="25"/>
      <c r="UFM50" s="32"/>
      <c r="UFW50" s="25"/>
      <c r="UFX50" s="25"/>
      <c r="UFY50" s="25"/>
      <c r="UGF50" s="32"/>
      <c r="UGP50" s="25"/>
      <c r="UGQ50" s="25"/>
      <c r="UGR50" s="25"/>
      <c r="UGY50" s="32"/>
      <c r="UHI50" s="25"/>
      <c r="UHJ50" s="25"/>
      <c r="UHK50" s="25"/>
      <c r="UHR50" s="32"/>
      <c r="UIB50" s="25"/>
      <c r="UIC50" s="25"/>
      <c r="UID50" s="25"/>
      <c r="UIK50" s="32"/>
      <c r="UIU50" s="25"/>
      <c r="UIV50" s="25"/>
      <c r="UIW50" s="25"/>
      <c r="UJD50" s="32"/>
      <c r="UJN50" s="25"/>
      <c r="UJO50" s="25"/>
      <c r="UJP50" s="25"/>
      <c r="UJW50" s="32"/>
      <c r="UKG50" s="25"/>
      <c r="UKH50" s="25"/>
      <c r="UKI50" s="25"/>
      <c r="UKP50" s="32"/>
      <c r="UKZ50" s="25"/>
      <c r="ULA50" s="25"/>
      <c r="ULB50" s="25"/>
      <c r="ULI50" s="32"/>
      <c r="ULS50" s="25"/>
      <c r="ULT50" s="25"/>
      <c r="ULU50" s="25"/>
      <c r="UMB50" s="32"/>
      <c r="UML50" s="25"/>
      <c r="UMM50" s="25"/>
      <c r="UMN50" s="25"/>
      <c r="UMU50" s="32"/>
      <c r="UNE50" s="25"/>
      <c r="UNF50" s="25"/>
      <c r="UNG50" s="25"/>
      <c r="UNN50" s="32"/>
      <c r="UNX50" s="25"/>
      <c r="UNY50" s="25"/>
      <c r="UNZ50" s="25"/>
      <c r="UOG50" s="32"/>
      <c r="UOQ50" s="25"/>
      <c r="UOR50" s="25"/>
      <c r="UOS50" s="25"/>
      <c r="UOZ50" s="32"/>
      <c r="UPJ50" s="25"/>
      <c r="UPK50" s="25"/>
      <c r="UPL50" s="25"/>
      <c r="UPS50" s="32"/>
      <c r="UQC50" s="25"/>
      <c r="UQD50" s="25"/>
      <c r="UQE50" s="25"/>
      <c r="UQL50" s="32"/>
      <c r="UQV50" s="25"/>
      <c r="UQW50" s="25"/>
      <c r="UQX50" s="25"/>
      <c r="URE50" s="32"/>
      <c r="URO50" s="25"/>
      <c r="URP50" s="25"/>
      <c r="URQ50" s="25"/>
      <c r="URX50" s="32"/>
      <c r="USH50" s="25"/>
      <c r="USI50" s="25"/>
      <c r="USJ50" s="25"/>
      <c r="USQ50" s="32"/>
      <c r="UTA50" s="25"/>
      <c r="UTB50" s="25"/>
      <c r="UTC50" s="25"/>
      <c r="UTJ50" s="32"/>
      <c r="UTT50" s="25"/>
      <c r="UTU50" s="25"/>
      <c r="UTV50" s="25"/>
      <c r="UUC50" s="32"/>
      <c r="UUM50" s="25"/>
      <c r="UUN50" s="25"/>
      <c r="UUO50" s="25"/>
      <c r="UUV50" s="32"/>
      <c r="UVF50" s="25"/>
      <c r="UVG50" s="25"/>
      <c r="UVH50" s="25"/>
      <c r="UVO50" s="32"/>
      <c r="UVY50" s="25"/>
      <c r="UVZ50" s="25"/>
      <c r="UWA50" s="25"/>
      <c r="UWH50" s="32"/>
      <c r="UWR50" s="25"/>
      <c r="UWS50" s="25"/>
      <c r="UWT50" s="25"/>
      <c r="UXA50" s="32"/>
      <c r="UXK50" s="25"/>
      <c r="UXL50" s="25"/>
      <c r="UXM50" s="25"/>
      <c r="UXT50" s="32"/>
      <c r="UYD50" s="25"/>
      <c r="UYE50" s="25"/>
      <c r="UYF50" s="25"/>
      <c r="UYM50" s="32"/>
      <c r="UYW50" s="25"/>
      <c r="UYX50" s="25"/>
      <c r="UYY50" s="25"/>
      <c r="UZF50" s="32"/>
      <c r="UZP50" s="25"/>
      <c r="UZQ50" s="25"/>
      <c r="UZR50" s="25"/>
      <c r="UZY50" s="32"/>
      <c r="VAI50" s="25"/>
      <c r="VAJ50" s="25"/>
      <c r="VAK50" s="25"/>
      <c r="VAR50" s="32"/>
      <c r="VBB50" s="25"/>
      <c r="VBC50" s="25"/>
      <c r="VBD50" s="25"/>
      <c r="VBK50" s="32"/>
      <c r="VBU50" s="25"/>
      <c r="VBV50" s="25"/>
      <c r="VBW50" s="25"/>
      <c r="VCD50" s="32"/>
      <c r="VCN50" s="25"/>
      <c r="VCO50" s="25"/>
      <c r="VCP50" s="25"/>
      <c r="VCW50" s="32"/>
      <c r="VDG50" s="25"/>
      <c r="VDH50" s="25"/>
      <c r="VDI50" s="25"/>
      <c r="VDP50" s="32"/>
      <c r="VDZ50" s="25"/>
      <c r="VEA50" s="25"/>
      <c r="VEB50" s="25"/>
      <c r="VEI50" s="32"/>
      <c r="VES50" s="25"/>
      <c r="VET50" s="25"/>
      <c r="VEU50" s="25"/>
      <c r="VFB50" s="32"/>
      <c r="VFL50" s="25"/>
      <c r="VFM50" s="25"/>
      <c r="VFN50" s="25"/>
      <c r="VFU50" s="32"/>
      <c r="VGE50" s="25"/>
      <c r="VGF50" s="25"/>
      <c r="VGG50" s="25"/>
      <c r="VGN50" s="32"/>
      <c r="VGX50" s="25"/>
      <c r="VGY50" s="25"/>
      <c r="VGZ50" s="25"/>
      <c r="VHG50" s="32"/>
      <c r="VHQ50" s="25"/>
      <c r="VHR50" s="25"/>
      <c r="VHS50" s="25"/>
      <c r="VHZ50" s="32"/>
      <c r="VIJ50" s="25"/>
      <c r="VIK50" s="25"/>
      <c r="VIL50" s="25"/>
      <c r="VIS50" s="32"/>
      <c r="VJC50" s="25"/>
      <c r="VJD50" s="25"/>
      <c r="VJE50" s="25"/>
      <c r="VJL50" s="32"/>
      <c r="VJV50" s="25"/>
      <c r="VJW50" s="25"/>
      <c r="VJX50" s="25"/>
      <c r="VKE50" s="32"/>
      <c r="VKO50" s="25"/>
      <c r="VKP50" s="25"/>
      <c r="VKQ50" s="25"/>
      <c r="VKX50" s="32"/>
      <c r="VLH50" s="25"/>
      <c r="VLI50" s="25"/>
      <c r="VLJ50" s="25"/>
      <c r="VLQ50" s="32"/>
      <c r="VMA50" s="25"/>
      <c r="VMB50" s="25"/>
      <c r="VMC50" s="25"/>
      <c r="VMJ50" s="32"/>
      <c r="VMT50" s="25"/>
      <c r="VMU50" s="25"/>
      <c r="VMV50" s="25"/>
      <c r="VNC50" s="32"/>
      <c r="VNM50" s="25"/>
      <c r="VNN50" s="25"/>
      <c r="VNO50" s="25"/>
      <c r="VNV50" s="32"/>
      <c r="VOF50" s="25"/>
      <c r="VOG50" s="25"/>
      <c r="VOH50" s="25"/>
      <c r="VOO50" s="32"/>
      <c r="VOY50" s="25"/>
      <c r="VOZ50" s="25"/>
      <c r="VPA50" s="25"/>
      <c r="VPH50" s="32"/>
      <c r="VPR50" s="25"/>
      <c r="VPS50" s="25"/>
      <c r="VPT50" s="25"/>
      <c r="VQA50" s="32"/>
      <c r="VQK50" s="25"/>
      <c r="VQL50" s="25"/>
      <c r="VQM50" s="25"/>
      <c r="VQT50" s="32"/>
      <c r="VRD50" s="25"/>
      <c r="VRE50" s="25"/>
      <c r="VRF50" s="25"/>
      <c r="VRM50" s="32"/>
      <c r="VRW50" s="25"/>
      <c r="VRX50" s="25"/>
      <c r="VRY50" s="25"/>
      <c r="VSF50" s="32"/>
      <c r="VSP50" s="25"/>
      <c r="VSQ50" s="25"/>
      <c r="VSR50" s="25"/>
      <c r="VSY50" s="32"/>
      <c r="VTI50" s="25"/>
      <c r="VTJ50" s="25"/>
      <c r="VTK50" s="25"/>
      <c r="VTR50" s="32"/>
      <c r="VUB50" s="25"/>
      <c r="VUC50" s="25"/>
      <c r="VUD50" s="25"/>
      <c r="VUK50" s="32"/>
      <c r="VUU50" s="25"/>
      <c r="VUV50" s="25"/>
      <c r="VUW50" s="25"/>
      <c r="VVD50" s="32"/>
      <c r="VVN50" s="25"/>
      <c r="VVO50" s="25"/>
      <c r="VVP50" s="25"/>
      <c r="VVW50" s="32"/>
      <c r="VWG50" s="25"/>
      <c r="VWH50" s="25"/>
      <c r="VWI50" s="25"/>
      <c r="VWP50" s="32"/>
      <c r="VWZ50" s="25"/>
      <c r="VXA50" s="25"/>
      <c r="VXB50" s="25"/>
      <c r="VXI50" s="32"/>
      <c r="VXS50" s="25"/>
      <c r="VXT50" s="25"/>
      <c r="VXU50" s="25"/>
      <c r="VYB50" s="32"/>
      <c r="VYL50" s="25"/>
      <c r="VYM50" s="25"/>
      <c r="VYN50" s="25"/>
      <c r="VYU50" s="32"/>
      <c r="VZE50" s="25"/>
      <c r="VZF50" s="25"/>
      <c r="VZG50" s="25"/>
      <c r="VZN50" s="32"/>
      <c r="VZX50" s="25"/>
      <c r="VZY50" s="25"/>
      <c r="VZZ50" s="25"/>
      <c r="WAG50" s="32"/>
      <c r="WAQ50" s="25"/>
      <c r="WAR50" s="25"/>
      <c r="WAS50" s="25"/>
      <c r="WAZ50" s="32"/>
      <c r="WBJ50" s="25"/>
      <c r="WBK50" s="25"/>
      <c r="WBL50" s="25"/>
      <c r="WBS50" s="32"/>
      <c r="WCC50" s="25"/>
      <c r="WCD50" s="25"/>
      <c r="WCE50" s="25"/>
      <c r="WCL50" s="32"/>
      <c r="WCV50" s="25"/>
      <c r="WCW50" s="25"/>
      <c r="WCX50" s="25"/>
      <c r="WDE50" s="32"/>
      <c r="WDO50" s="25"/>
      <c r="WDP50" s="25"/>
      <c r="WDQ50" s="25"/>
      <c r="WDX50" s="32"/>
      <c r="WEH50" s="25"/>
      <c r="WEI50" s="25"/>
      <c r="WEJ50" s="25"/>
      <c r="WEQ50" s="32"/>
      <c r="WFA50" s="25"/>
      <c r="WFB50" s="25"/>
      <c r="WFC50" s="25"/>
      <c r="WFJ50" s="32"/>
      <c r="WFT50" s="25"/>
      <c r="WFU50" s="25"/>
      <c r="WFV50" s="25"/>
      <c r="WGC50" s="32"/>
      <c r="WGM50" s="25"/>
      <c r="WGN50" s="25"/>
      <c r="WGO50" s="25"/>
      <c r="WGV50" s="32"/>
      <c r="WHF50" s="25"/>
      <c r="WHG50" s="25"/>
      <c r="WHH50" s="25"/>
      <c r="WHO50" s="32"/>
      <c r="WHY50" s="25"/>
      <c r="WHZ50" s="25"/>
      <c r="WIA50" s="25"/>
      <c r="WIH50" s="32"/>
      <c r="WIR50" s="25"/>
      <c r="WIS50" s="25"/>
      <c r="WIT50" s="25"/>
      <c r="WJA50" s="32"/>
      <c r="WJK50" s="25"/>
      <c r="WJL50" s="25"/>
      <c r="WJM50" s="25"/>
      <c r="WJT50" s="32"/>
      <c r="WKD50" s="25"/>
      <c r="WKE50" s="25"/>
      <c r="WKF50" s="25"/>
      <c r="WKM50" s="32"/>
      <c r="WKW50" s="25"/>
      <c r="WKX50" s="25"/>
      <c r="WKY50" s="25"/>
      <c r="WLF50" s="32"/>
      <c r="WLP50" s="25"/>
      <c r="WLQ50" s="25"/>
      <c r="WLR50" s="25"/>
      <c r="WLY50" s="32"/>
      <c r="WMI50" s="25"/>
      <c r="WMJ50" s="25"/>
      <c r="WMK50" s="25"/>
      <c r="WMR50" s="32"/>
      <c r="WNB50" s="25"/>
      <c r="WNC50" s="25"/>
      <c r="WND50" s="25"/>
      <c r="WNK50" s="32"/>
      <c r="WNU50" s="25"/>
      <c r="WNV50" s="25"/>
      <c r="WNW50" s="25"/>
      <c r="WOD50" s="32"/>
      <c r="WON50" s="25"/>
      <c r="WOO50" s="25"/>
      <c r="WOP50" s="25"/>
      <c r="WOW50" s="32"/>
      <c r="WPG50" s="25"/>
      <c r="WPH50" s="25"/>
      <c r="WPI50" s="25"/>
      <c r="WPP50" s="32"/>
      <c r="WPZ50" s="25"/>
      <c r="WQA50" s="25"/>
      <c r="WQB50" s="25"/>
      <c r="WQI50" s="32"/>
      <c r="WQS50" s="25"/>
      <c r="WQT50" s="25"/>
      <c r="WQU50" s="25"/>
      <c r="WRB50" s="32"/>
      <c r="WRL50" s="25"/>
      <c r="WRM50" s="25"/>
      <c r="WRN50" s="25"/>
      <c r="WRU50" s="32"/>
      <c r="WSE50" s="25"/>
      <c r="WSF50" s="25"/>
      <c r="WSG50" s="25"/>
      <c r="WSN50" s="32"/>
      <c r="WSX50" s="25"/>
      <c r="WSY50" s="25"/>
      <c r="WSZ50" s="25"/>
      <c r="WTG50" s="32"/>
      <c r="WTQ50" s="25"/>
      <c r="WTR50" s="25"/>
      <c r="WTS50" s="25"/>
      <c r="WTZ50" s="32"/>
      <c r="WUJ50" s="25"/>
      <c r="WUK50" s="25"/>
      <c r="WUL50" s="25"/>
      <c r="WUS50" s="32"/>
      <c r="WVC50" s="25"/>
      <c r="WVD50" s="25"/>
      <c r="WVE50" s="25"/>
      <c r="WVL50" s="32"/>
      <c r="WVV50" s="25"/>
      <c r="WVW50" s="25"/>
      <c r="WVX50" s="25"/>
      <c r="WWE50" s="32"/>
      <c r="WWO50" s="25"/>
      <c r="WWP50" s="25"/>
      <c r="WWQ50" s="25"/>
      <c r="WWX50" s="32"/>
      <c r="WXH50" s="25"/>
      <c r="WXI50" s="25"/>
      <c r="WXJ50" s="25"/>
      <c r="WXQ50" s="32"/>
      <c r="WYA50" s="25"/>
      <c r="WYB50" s="25"/>
      <c r="WYC50" s="25"/>
      <c r="WYJ50" s="32"/>
      <c r="WYT50" s="25"/>
      <c r="WYU50" s="25"/>
      <c r="WYV50" s="25"/>
      <c r="WZC50" s="32"/>
      <c r="WZM50" s="25"/>
      <c r="WZN50" s="25"/>
      <c r="WZO50" s="25"/>
      <c r="WZV50" s="32"/>
      <c r="XAF50" s="25"/>
      <c r="XAG50" s="25"/>
      <c r="XAH50" s="25"/>
      <c r="XAO50" s="32"/>
      <c r="XAY50" s="25"/>
      <c r="XAZ50" s="25"/>
      <c r="XBA50" s="25"/>
      <c r="XBH50" s="32"/>
      <c r="XBR50" s="25"/>
      <c r="XBS50" s="25"/>
      <c r="XBT50" s="25"/>
      <c r="XCA50" s="32"/>
      <c r="XCK50" s="25"/>
      <c r="XCL50" s="25"/>
      <c r="XCM50" s="25"/>
      <c r="XCT50" s="32"/>
      <c r="XDD50" s="25"/>
      <c r="XDE50" s="25"/>
      <c r="XDF50" s="25"/>
      <c r="XDM50" s="32"/>
      <c r="XDW50" s="25"/>
      <c r="XDX50" s="25"/>
      <c r="XDY50" s="25"/>
      <c r="XEF50" s="32"/>
      <c r="XEP50" s="25"/>
      <c r="XEQ50" s="25"/>
      <c r="XER50" s="25"/>
      <c r="XEY50" s="32"/>
    </row>
    <row r="52" spans="1:1020 1027:2046 2053:3072 3079:5112 5122:6138 6148:7164 7174:8190 8200:9216 9226:10235 10242:11261 11268:12287 12294:14327 14337:15353 15363:16379" x14ac:dyDescent="0.25">
      <c r="A52" s="45" t="s">
        <v>2</v>
      </c>
      <c r="B52" s="42" t="s">
        <v>33</v>
      </c>
      <c r="C52" s="43"/>
      <c r="D52" s="43"/>
      <c r="E52" s="44"/>
      <c r="F52" s="44"/>
      <c r="G52" s="44"/>
      <c r="H52" s="44"/>
      <c r="I52" s="44"/>
      <c r="J52" s="44"/>
      <c r="K52" s="44"/>
      <c r="L52" s="44"/>
      <c r="M52" s="44"/>
    </row>
    <row r="53" spans="1:1020 1027:2046 2053:3072 3079:5112 5122:6138 6148:7164 7174:8190 8200:9216 9226:10235 10242:11261 11268:12287 12294:14327 14337:15353 15363:16379" ht="24.75" customHeight="1" x14ac:dyDescent="0.25">
      <c r="A53" s="44"/>
      <c r="B53" s="45" t="s">
        <v>30</v>
      </c>
      <c r="C53" s="46"/>
      <c r="D53" s="46"/>
      <c r="E53" s="45" t="s">
        <v>31</v>
      </c>
      <c r="F53" s="46"/>
      <c r="G53" s="46"/>
      <c r="H53" s="45" t="s">
        <v>32</v>
      </c>
      <c r="I53" s="46"/>
      <c r="J53" s="46"/>
      <c r="K53" s="45" t="s">
        <v>2</v>
      </c>
      <c r="L53" s="46"/>
      <c r="M53" s="46"/>
    </row>
    <row r="54" spans="1:1020 1027:2046 2053:3072 3079:5112 5122:6138 6148:7164 7174:8190 8200:9216 9226:10235 10242:11261 11268:12287 12294:14327 14337:15353 15363:16379" ht="51" x14ac:dyDescent="0.25">
      <c r="A54" s="44"/>
      <c r="B54" s="4" t="s">
        <v>27</v>
      </c>
      <c r="C54" s="4" t="s">
        <v>28</v>
      </c>
      <c r="D54" s="4" t="s">
        <v>29</v>
      </c>
      <c r="E54" s="4" t="s">
        <v>27</v>
      </c>
      <c r="F54" s="4" t="s">
        <v>28</v>
      </c>
      <c r="G54" s="4" t="s">
        <v>29</v>
      </c>
      <c r="H54" s="4" t="s">
        <v>27</v>
      </c>
      <c r="I54" s="4" t="s">
        <v>28</v>
      </c>
      <c r="J54" s="4" t="s">
        <v>29</v>
      </c>
      <c r="K54" s="4" t="s">
        <v>27</v>
      </c>
      <c r="L54" s="4" t="s">
        <v>28</v>
      </c>
      <c r="M54" s="4" t="s">
        <v>29</v>
      </c>
    </row>
    <row r="55" spans="1:1020 1027:2046 2053:3072 3079:5112 5122:6138 6148:7164 7174:8190 8200:9216 9226:10235 10242:11261 11268:12287 12294:14327 14337:15353 15363:16379" ht="15.75" thickBot="1" x14ac:dyDescent="0.3">
      <c r="A55" s="2" t="s">
        <v>3</v>
      </c>
      <c r="B55" s="25">
        <f>+B8+B32</f>
        <v>271</v>
      </c>
      <c r="C55" s="25">
        <f t="shared" ref="C55:M55" si="3">+C8+C32</f>
        <v>27</v>
      </c>
      <c r="D55" s="25">
        <f t="shared" si="3"/>
        <v>21</v>
      </c>
      <c r="E55" s="25">
        <f t="shared" si="3"/>
        <v>11</v>
      </c>
      <c r="F55" s="25">
        <f t="shared" si="3"/>
        <v>4</v>
      </c>
      <c r="G55" s="25">
        <f t="shared" si="3"/>
        <v>4</v>
      </c>
      <c r="H55" s="25">
        <f t="shared" si="3"/>
        <v>66</v>
      </c>
      <c r="I55" s="25">
        <f t="shared" si="3"/>
        <v>2</v>
      </c>
      <c r="J55" s="25">
        <f t="shared" si="3"/>
        <v>3</v>
      </c>
      <c r="K55" s="25">
        <f t="shared" si="3"/>
        <v>348</v>
      </c>
      <c r="L55" s="25">
        <f t="shared" si="3"/>
        <v>33</v>
      </c>
      <c r="M55" s="25">
        <f t="shared" si="3"/>
        <v>28</v>
      </c>
    </row>
    <row r="56" spans="1:1020 1027:2046 2053:3072 3079:5112 5122:6138 6148:7164 7174:8190 8200:9216 9226:10235 10242:11261 11268:12287 12294:14327 14337:15353 15363:16379" ht="15.75" thickBot="1" x14ac:dyDescent="0.3">
      <c r="A56" s="2" t="s">
        <v>4</v>
      </c>
      <c r="B56" s="25">
        <f t="shared" ref="B56:M56" si="4">B9+B33</f>
        <v>61</v>
      </c>
      <c r="C56" s="25">
        <f t="shared" si="4"/>
        <v>13</v>
      </c>
      <c r="D56" s="25">
        <f t="shared" si="4"/>
        <v>5</v>
      </c>
      <c r="E56" s="40">
        <f t="shared" si="4"/>
        <v>4</v>
      </c>
      <c r="F56" s="25">
        <f t="shared" si="4"/>
        <v>11</v>
      </c>
      <c r="G56" s="25">
        <f t="shared" si="4"/>
        <v>0</v>
      </c>
      <c r="H56" s="25">
        <f t="shared" si="4"/>
        <v>15</v>
      </c>
      <c r="I56" s="25">
        <f t="shared" si="4"/>
        <v>2</v>
      </c>
      <c r="J56" s="25">
        <f t="shared" si="4"/>
        <v>8</v>
      </c>
      <c r="K56" s="25">
        <f t="shared" si="4"/>
        <v>80</v>
      </c>
      <c r="L56" s="25">
        <f t="shared" si="4"/>
        <v>26</v>
      </c>
      <c r="M56" s="25">
        <f t="shared" si="4"/>
        <v>13</v>
      </c>
    </row>
    <row r="57" spans="1:1020 1027:2046 2053:3072 3079:5112 5122:6138 6148:7164 7174:8190 8200:9216 9226:10235 10242:11261 11268:12287 12294:14327 14337:15353 15363:16379" ht="15.75" thickBot="1" x14ac:dyDescent="0.3">
      <c r="A57" s="2" t="s">
        <v>5</v>
      </c>
      <c r="B57" s="25">
        <f t="shared" ref="B57:M57" si="5">B10+B34</f>
        <v>58</v>
      </c>
      <c r="C57" s="25">
        <f t="shared" si="5"/>
        <v>1</v>
      </c>
      <c r="D57" s="25">
        <f t="shared" si="5"/>
        <v>4</v>
      </c>
      <c r="E57" s="40">
        <f t="shared" si="5"/>
        <v>2</v>
      </c>
      <c r="F57" s="25">
        <f t="shared" si="5"/>
        <v>0</v>
      </c>
      <c r="G57" s="25">
        <f t="shared" si="5"/>
        <v>0</v>
      </c>
      <c r="H57" s="25">
        <f t="shared" si="5"/>
        <v>17</v>
      </c>
      <c r="I57" s="25">
        <f t="shared" si="5"/>
        <v>0</v>
      </c>
      <c r="J57" s="25">
        <f t="shared" si="5"/>
        <v>0</v>
      </c>
      <c r="K57" s="25">
        <f t="shared" si="5"/>
        <v>77</v>
      </c>
      <c r="L57" s="25">
        <f t="shared" si="5"/>
        <v>1</v>
      </c>
      <c r="M57" s="25">
        <f t="shared" si="5"/>
        <v>4</v>
      </c>
    </row>
    <row r="58" spans="1:1020 1027:2046 2053:3072 3079:5112 5122:6138 6148:7164 7174:8190 8200:9216 9226:10235 10242:11261 11268:12287 12294:14327 14337:15353 15363:16379" ht="15.75" thickBot="1" x14ac:dyDescent="0.3">
      <c r="A58" s="2" t="s">
        <v>6</v>
      </c>
      <c r="B58" s="25">
        <f t="shared" ref="B58:M58" si="6">B11+B35</f>
        <v>75</v>
      </c>
      <c r="C58" s="25">
        <f t="shared" si="6"/>
        <v>3</v>
      </c>
      <c r="D58" s="25">
        <f t="shared" si="6"/>
        <v>7</v>
      </c>
      <c r="E58" s="40">
        <f t="shared" si="6"/>
        <v>11</v>
      </c>
      <c r="F58" s="25">
        <f t="shared" si="6"/>
        <v>0</v>
      </c>
      <c r="G58" s="25">
        <f t="shared" si="6"/>
        <v>2</v>
      </c>
      <c r="H58" s="25">
        <f t="shared" si="6"/>
        <v>8</v>
      </c>
      <c r="I58" s="25">
        <f t="shared" si="6"/>
        <v>0</v>
      </c>
      <c r="J58" s="25">
        <f t="shared" si="6"/>
        <v>0</v>
      </c>
      <c r="K58" s="25">
        <f t="shared" si="6"/>
        <v>94</v>
      </c>
      <c r="L58" s="25">
        <f t="shared" si="6"/>
        <v>3</v>
      </c>
      <c r="M58" s="25">
        <f t="shared" si="6"/>
        <v>9</v>
      </c>
    </row>
    <row r="59" spans="1:1020 1027:2046 2053:3072 3079:5112 5122:6138 6148:7164 7174:8190 8200:9216 9226:10235 10242:11261 11268:12287 12294:14327 14337:15353 15363:16379" ht="15.75" thickBot="1" x14ac:dyDescent="0.3">
      <c r="A59" s="2" t="s">
        <v>7</v>
      </c>
      <c r="B59" s="25">
        <f t="shared" ref="B59:M59" si="7">B12+B36</f>
        <v>144</v>
      </c>
      <c r="C59" s="25">
        <f t="shared" si="7"/>
        <v>13</v>
      </c>
      <c r="D59" s="25">
        <f t="shared" si="7"/>
        <v>14</v>
      </c>
      <c r="E59" s="40">
        <f t="shared" si="7"/>
        <v>9</v>
      </c>
      <c r="F59" s="25">
        <f t="shared" si="7"/>
        <v>1</v>
      </c>
      <c r="G59" s="25">
        <f t="shared" si="7"/>
        <v>2</v>
      </c>
      <c r="H59" s="25">
        <f t="shared" si="7"/>
        <v>24</v>
      </c>
      <c r="I59" s="25">
        <f t="shared" si="7"/>
        <v>1</v>
      </c>
      <c r="J59" s="25">
        <f t="shared" si="7"/>
        <v>4</v>
      </c>
      <c r="K59" s="25">
        <f t="shared" si="7"/>
        <v>177</v>
      </c>
      <c r="L59" s="25">
        <f t="shared" si="7"/>
        <v>15</v>
      </c>
      <c r="M59" s="25">
        <f t="shared" si="7"/>
        <v>20</v>
      </c>
    </row>
    <row r="60" spans="1:1020 1027:2046 2053:3072 3079:5112 5122:6138 6148:7164 7174:8190 8200:9216 9226:10235 10242:11261 11268:12287 12294:14327 14337:15353 15363:16379" ht="15.75" thickBot="1" x14ac:dyDescent="0.3">
      <c r="A60" s="2" t="s">
        <v>8</v>
      </c>
      <c r="B60" s="25">
        <f t="shared" ref="B60:M60" si="8">B13+B37</f>
        <v>50</v>
      </c>
      <c r="C60" s="25">
        <f t="shared" si="8"/>
        <v>7</v>
      </c>
      <c r="D60" s="25">
        <f t="shared" si="8"/>
        <v>3</v>
      </c>
      <c r="E60" s="40">
        <f t="shared" si="8"/>
        <v>0</v>
      </c>
      <c r="F60" s="25">
        <f t="shared" si="8"/>
        <v>8</v>
      </c>
      <c r="G60" s="25">
        <f t="shared" si="8"/>
        <v>1</v>
      </c>
      <c r="H60" s="25">
        <f t="shared" si="8"/>
        <v>4</v>
      </c>
      <c r="I60" s="25">
        <f t="shared" si="8"/>
        <v>6</v>
      </c>
      <c r="J60" s="25">
        <f t="shared" si="8"/>
        <v>1</v>
      </c>
      <c r="K60" s="25">
        <f t="shared" si="8"/>
        <v>54</v>
      </c>
      <c r="L60" s="25">
        <f t="shared" si="8"/>
        <v>21</v>
      </c>
      <c r="M60" s="25">
        <f t="shared" si="8"/>
        <v>5</v>
      </c>
    </row>
    <row r="61" spans="1:1020 1027:2046 2053:3072 3079:5112 5122:6138 6148:7164 7174:8190 8200:9216 9226:10235 10242:11261 11268:12287 12294:14327 14337:15353 15363:16379" ht="15.75" thickBot="1" x14ac:dyDescent="0.3">
      <c r="A61" s="2" t="s">
        <v>9</v>
      </c>
      <c r="B61" s="25">
        <f t="shared" ref="B61:M61" si="9">B14+B38</f>
        <v>87</v>
      </c>
      <c r="C61" s="25">
        <f t="shared" si="9"/>
        <v>13</v>
      </c>
      <c r="D61" s="25">
        <f t="shared" si="9"/>
        <v>10</v>
      </c>
      <c r="E61" s="40">
        <f t="shared" si="9"/>
        <v>5</v>
      </c>
      <c r="F61" s="25">
        <f t="shared" si="9"/>
        <v>0</v>
      </c>
      <c r="G61" s="25">
        <f t="shared" si="9"/>
        <v>0</v>
      </c>
      <c r="H61" s="25">
        <f t="shared" si="9"/>
        <v>11</v>
      </c>
      <c r="I61" s="25">
        <f t="shared" si="9"/>
        <v>1</v>
      </c>
      <c r="J61" s="25">
        <f t="shared" si="9"/>
        <v>3</v>
      </c>
      <c r="K61" s="25">
        <f t="shared" si="9"/>
        <v>103</v>
      </c>
      <c r="L61" s="25">
        <f t="shared" si="9"/>
        <v>14</v>
      </c>
      <c r="M61" s="25">
        <f t="shared" si="9"/>
        <v>13</v>
      </c>
    </row>
    <row r="62" spans="1:1020 1027:2046 2053:3072 3079:5112 5122:6138 6148:7164 7174:8190 8200:9216 9226:10235 10242:11261 11268:12287 12294:14327 14337:15353 15363:16379" ht="15.75" thickBot="1" x14ac:dyDescent="0.3">
      <c r="A62" s="2" t="s">
        <v>10</v>
      </c>
      <c r="B62" s="25">
        <f t="shared" ref="B62:M62" si="10">B15+B39</f>
        <v>74</v>
      </c>
      <c r="C62" s="25">
        <f t="shared" si="10"/>
        <v>3</v>
      </c>
      <c r="D62" s="25">
        <f t="shared" si="10"/>
        <v>7</v>
      </c>
      <c r="E62" s="40">
        <f t="shared" si="10"/>
        <v>0</v>
      </c>
      <c r="F62" s="25">
        <f t="shared" si="10"/>
        <v>0</v>
      </c>
      <c r="G62" s="25">
        <f t="shared" si="10"/>
        <v>1</v>
      </c>
      <c r="H62" s="25">
        <f t="shared" si="10"/>
        <v>8</v>
      </c>
      <c r="I62" s="25">
        <f t="shared" si="10"/>
        <v>1</v>
      </c>
      <c r="J62" s="25">
        <f t="shared" si="10"/>
        <v>0</v>
      </c>
      <c r="K62" s="25">
        <f t="shared" si="10"/>
        <v>82</v>
      </c>
      <c r="L62" s="25">
        <f t="shared" si="10"/>
        <v>4</v>
      </c>
      <c r="M62" s="25">
        <f t="shared" si="10"/>
        <v>8</v>
      </c>
    </row>
    <row r="63" spans="1:1020 1027:2046 2053:3072 3079:5112 5122:6138 6148:7164 7174:8190 8200:9216 9226:10235 10242:11261 11268:12287 12294:14327 14337:15353 15363:16379" ht="15.75" thickBot="1" x14ac:dyDescent="0.3">
      <c r="A63" s="2" t="s">
        <v>11</v>
      </c>
      <c r="B63" s="25">
        <f t="shared" ref="B63:M63" si="11">B16+B40</f>
        <v>571</v>
      </c>
      <c r="C63" s="25">
        <f t="shared" si="11"/>
        <v>53</v>
      </c>
      <c r="D63" s="25">
        <f t="shared" si="11"/>
        <v>35</v>
      </c>
      <c r="E63" s="40">
        <f t="shared" si="11"/>
        <v>77</v>
      </c>
      <c r="F63" s="25">
        <f t="shared" si="11"/>
        <v>7</v>
      </c>
      <c r="G63" s="25">
        <f t="shared" si="11"/>
        <v>3</v>
      </c>
      <c r="H63" s="25">
        <f t="shared" si="11"/>
        <v>224</v>
      </c>
      <c r="I63" s="25">
        <f t="shared" si="11"/>
        <v>19</v>
      </c>
      <c r="J63" s="25">
        <f t="shared" si="11"/>
        <v>15</v>
      </c>
      <c r="K63" s="25">
        <f t="shared" si="11"/>
        <v>872</v>
      </c>
      <c r="L63" s="25">
        <f t="shared" si="11"/>
        <v>79</v>
      </c>
      <c r="M63" s="25">
        <f t="shared" si="11"/>
        <v>53</v>
      </c>
    </row>
    <row r="64" spans="1:1020 1027:2046 2053:3072 3079:5112 5122:6138 6148:7164 7174:8190 8200:9216 9226:10235 10242:11261 11268:12287 12294:14327 14337:15353 15363:16379" ht="15.75" thickBot="1" x14ac:dyDescent="0.3">
      <c r="A64" s="2" t="s">
        <v>24</v>
      </c>
      <c r="B64" s="25">
        <f t="shared" ref="B64:M64" si="12">B17+B41</f>
        <v>312</v>
      </c>
      <c r="C64" s="25">
        <f t="shared" si="12"/>
        <v>34</v>
      </c>
      <c r="D64" s="25">
        <f t="shared" si="12"/>
        <v>21</v>
      </c>
      <c r="E64" s="40">
        <f t="shared" si="12"/>
        <v>22</v>
      </c>
      <c r="F64" s="25">
        <f t="shared" si="12"/>
        <v>5</v>
      </c>
      <c r="G64" s="25">
        <f t="shared" si="12"/>
        <v>4</v>
      </c>
      <c r="H64" s="25">
        <f t="shared" si="12"/>
        <v>44</v>
      </c>
      <c r="I64" s="25">
        <f t="shared" si="12"/>
        <v>2</v>
      </c>
      <c r="J64" s="25">
        <f t="shared" si="12"/>
        <v>7</v>
      </c>
      <c r="K64" s="25">
        <f t="shared" si="12"/>
        <v>378</v>
      </c>
      <c r="L64" s="25">
        <f t="shared" si="12"/>
        <v>41</v>
      </c>
      <c r="M64" s="25">
        <f t="shared" si="12"/>
        <v>32</v>
      </c>
    </row>
    <row r="65" spans="1:13" ht="15.75" thickBot="1" x14ac:dyDescent="0.3">
      <c r="A65" s="2" t="s">
        <v>12</v>
      </c>
      <c r="B65" s="25">
        <f t="shared" ref="B65:M65" si="13">B18+B42</f>
        <v>18</v>
      </c>
      <c r="C65" s="25">
        <f t="shared" si="13"/>
        <v>3</v>
      </c>
      <c r="D65" s="25">
        <f t="shared" si="13"/>
        <v>0</v>
      </c>
      <c r="E65" s="40">
        <f t="shared" si="13"/>
        <v>1</v>
      </c>
      <c r="F65" s="25">
        <f t="shared" si="13"/>
        <v>0</v>
      </c>
      <c r="G65" s="25">
        <f t="shared" si="13"/>
        <v>0</v>
      </c>
      <c r="H65" s="25">
        <f t="shared" si="13"/>
        <v>0</v>
      </c>
      <c r="I65" s="25">
        <f t="shared" si="13"/>
        <v>0</v>
      </c>
      <c r="J65" s="25">
        <f t="shared" si="13"/>
        <v>1</v>
      </c>
      <c r="K65" s="25">
        <f t="shared" si="13"/>
        <v>19</v>
      </c>
      <c r="L65" s="25">
        <f t="shared" si="13"/>
        <v>3</v>
      </c>
      <c r="M65" s="25">
        <f t="shared" si="13"/>
        <v>1</v>
      </c>
    </row>
    <row r="66" spans="1:13" ht="15.75" thickBot="1" x14ac:dyDescent="0.3">
      <c r="A66" s="2" t="s">
        <v>13</v>
      </c>
      <c r="B66" s="25">
        <f t="shared" ref="B66:M66" si="14">B19+B43</f>
        <v>86</v>
      </c>
      <c r="C66" s="25">
        <f t="shared" si="14"/>
        <v>2</v>
      </c>
      <c r="D66" s="25">
        <f t="shared" si="14"/>
        <v>3</v>
      </c>
      <c r="E66" s="40">
        <f t="shared" si="14"/>
        <v>4</v>
      </c>
      <c r="F66" s="25">
        <f t="shared" si="14"/>
        <v>1</v>
      </c>
      <c r="G66" s="25">
        <f t="shared" si="14"/>
        <v>0</v>
      </c>
      <c r="H66" s="25">
        <f t="shared" si="14"/>
        <v>7</v>
      </c>
      <c r="I66" s="25">
        <f t="shared" si="14"/>
        <v>0</v>
      </c>
      <c r="J66" s="25">
        <f t="shared" si="14"/>
        <v>0</v>
      </c>
      <c r="K66" s="25">
        <f t="shared" si="14"/>
        <v>97</v>
      </c>
      <c r="L66" s="25">
        <f t="shared" si="14"/>
        <v>3</v>
      </c>
      <c r="M66" s="25">
        <f t="shared" si="14"/>
        <v>3</v>
      </c>
    </row>
    <row r="67" spans="1:13" ht="15.75" thickBot="1" x14ac:dyDescent="0.3">
      <c r="A67" s="2" t="s">
        <v>14</v>
      </c>
      <c r="B67" s="25">
        <f t="shared" ref="B67:M67" si="15">B20+B44</f>
        <v>452</v>
      </c>
      <c r="C67" s="25">
        <f t="shared" si="15"/>
        <v>17</v>
      </c>
      <c r="D67" s="25">
        <f t="shared" si="15"/>
        <v>20</v>
      </c>
      <c r="E67" s="40">
        <f t="shared" si="15"/>
        <v>45</v>
      </c>
      <c r="F67" s="25">
        <f t="shared" si="15"/>
        <v>3</v>
      </c>
      <c r="G67" s="25">
        <f t="shared" si="15"/>
        <v>5</v>
      </c>
      <c r="H67" s="25">
        <f t="shared" si="15"/>
        <v>53</v>
      </c>
      <c r="I67" s="25">
        <f t="shared" si="15"/>
        <v>2</v>
      </c>
      <c r="J67" s="25">
        <f t="shared" si="15"/>
        <v>6</v>
      </c>
      <c r="K67" s="25">
        <f t="shared" si="15"/>
        <v>550</v>
      </c>
      <c r="L67" s="25">
        <f t="shared" si="15"/>
        <v>22</v>
      </c>
      <c r="M67" s="25">
        <f t="shared" si="15"/>
        <v>31</v>
      </c>
    </row>
    <row r="68" spans="1:13" ht="15.75" thickBot="1" x14ac:dyDescent="0.3">
      <c r="A68" s="2" t="s">
        <v>15</v>
      </c>
      <c r="B68" s="25">
        <f t="shared" ref="B68:M68" si="16">B21+B45</f>
        <v>60</v>
      </c>
      <c r="C68" s="25">
        <f t="shared" si="16"/>
        <v>4</v>
      </c>
      <c r="D68" s="25">
        <f t="shared" si="16"/>
        <v>4</v>
      </c>
      <c r="E68" s="40">
        <f t="shared" si="16"/>
        <v>0</v>
      </c>
      <c r="F68" s="25">
        <f t="shared" si="16"/>
        <v>3</v>
      </c>
      <c r="G68" s="25">
        <f t="shared" si="16"/>
        <v>0</v>
      </c>
      <c r="H68" s="25">
        <f t="shared" si="16"/>
        <v>3</v>
      </c>
      <c r="I68" s="25">
        <f t="shared" si="16"/>
        <v>0</v>
      </c>
      <c r="J68" s="25">
        <f t="shared" si="16"/>
        <v>0</v>
      </c>
      <c r="K68" s="25">
        <f t="shared" si="16"/>
        <v>63</v>
      </c>
      <c r="L68" s="25">
        <f t="shared" si="16"/>
        <v>7</v>
      </c>
      <c r="M68" s="25">
        <f t="shared" si="16"/>
        <v>4</v>
      </c>
    </row>
    <row r="69" spans="1:13" ht="15.75" thickBot="1" x14ac:dyDescent="0.3">
      <c r="A69" s="2" t="s">
        <v>16</v>
      </c>
      <c r="B69" s="25">
        <f t="shared" ref="B69:M69" si="17">B22+B46</f>
        <v>60</v>
      </c>
      <c r="C69" s="25">
        <f t="shared" si="17"/>
        <v>4</v>
      </c>
      <c r="D69" s="25">
        <f t="shared" si="17"/>
        <v>0</v>
      </c>
      <c r="E69" s="40">
        <f t="shared" si="17"/>
        <v>1</v>
      </c>
      <c r="F69" s="25">
        <f t="shared" si="17"/>
        <v>1</v>
      </c>
      <c r="G69" s="25">
        <f t="shared" si="17"/>
        <v>0</v>
      </c>
      <c r="H69" s="25">
        <f t="shared" si="17"/>
        <v>0</v>
      </c>
      <c r="I69" s="25">
        <f t="shared" si="17"/>
        <v>0</v>
      </c>
      <c r="J69" s="25">
        <f t="shared" si="17"/>
        <v>2</v>
      </c>
      <c r="K69" s="25">
        <f t="shared" si="17"/>
        <v>61</v>
      </c>
      <c r="L69" s="25">
        <f t="shared" si="17"/>
        <v>5</v>
      </c>
      <c r="M69" s="25">
        <f t="shared" si="17"/>
        <v>2</v>
      </c>
    </row>
    <row r="70" spans="1:13" ht="15.75" thickBot="1" x14ac:dyDescent="0.3">
      <c r="A70" s="2" t="s">
        <v>17</v>
      </c>
      <c r="B70" s="25">
        <f t="shared" ref="B70:M70" si="18">B23+B47</f>
        <v>128</v>
      </c>
      <c r="C70" s="25">
        <f t="shared" si="18"/>
        <v>5</v>
      </c>
      <c r="D70" s="25">
        <f t="shared" si="18"/>
        <v>17</v>
      </c>
      <c r="E70" s="40">
        <f t="shared" si="18"/>
        <v>20</v>
      </c>
      <c r="F70" s="25">
        <f t="shared" si="18"/>
        <v>1</v>
      </c>
      <c r="G70" s="25">
        <f t="shared" si="18"/>
        <v>2</v>
      </c>
      <c r="H70" s="25">
        <f t="shared" si="18"/>
        <v>12</v>
      </c>
      <c r="I70" s="25">
        <f t="shared" si="18"/>
        <v>1</v>
      </c>
      <c r="J70" s="25">
        <f t="shared" si="18"/>
        <v>7</v>
      </c>
      <c r="K70" s="25">
        <f t="shared" si="18"/>
        <v>160</v>
      </c>
      <c r="L70" s="25">
        <f t="shared" si="18"/>
        <v>7</v>
      </c>
      <c r="M70" s="25">
        <f t="shared" si="18"/>
        <v>26</v>
      </c>
    </row>
    <row r="71" spans="1:13" ht="15.75" thickBot="1" x14ac:dyDescent="0.3">
      <c r="A71" s="2" t="s">
        <v>18</v>
      </c>
      <c r="B71" s="25">
        <f t="shared" ref="B71:M71" si="19">B24+B48</f>
        <v>17</v>
      </c>
      <c r="C71" s="25">
        <f t="shared" si="19"/>
        <v>3</v>
      </c>
      <c r="D71" s="25">
        <f t="shared" si="19"/>
        <v>0</v>
      </c>
      <c r="E71" s="40">
        <f t="shared" si="19"/>
        <v>0</v>
      </c>
      <c r="F71" s="25">
        <f t="shared" si="19"/>
        <v>0</v>
      </c>
      <c r="G71" s="25">
        <f t="shared" si="19"/>
        <v>0</v>
      </c>
      <c r="H71" s="25">
        <f t="shared" si="19"/>
        <v>0</v>
      </c>
      <c r="I71" s="25">
        <f t="shared" si="19"/>
        <v>0</v>
      </c>
      <c r="J71" s="25">
        <f t="shared" si="19"/>
        <v>0</v>
      </c>
      <c r="K71" s="25">
        <f t="shared" si="19"/>
        <v>17</v>
      </c>
      <c r="L71" s="25">
        <f t="shared" si="19"/>
        <v>3</v>
      </c>
      <c r="M71" s="25">
        <f t="shared" si="19"/>
        <v>0</v>
      </c>
    </row>
    <row r="72" spans="1:13" ht="15.75" thickBot="1" x14ac:dyDescent="0.3">
      <c r="A72" s="3" t="s">
        <v>23</v>
      </c>
      <c r="B72" s="6">
        <f t="shared" ref="B72:M72" si="20">B25+B49</f>
        <v>2524</v>
      </c>
      <c r="C72" s="6">
        <f t="shared" si="20"/>
        <v>205</v>
      </c>
      <c r="D72" s="6">
        <f t="shared" si="20"/>
        <v>171</v>
      </c>
      <c r="E72" s="6">
        <f t="shared" si="20"/>
        <v>212</v>
      </c>
      <c r="F72" s="6">
        <f t="shared" si="20"/>
        <v>45</v>
      </c>
      <c r="G72" s="6">
        <f t="shared" si="20"/>
        <v>24</v>
      </c>
      <c r="H72" s="6">
        <f t="shared" si="20"/>
        <v>496</v>
      </c>
      <c r="I72" s="6">
        <f t="shared" si="20"/>
        <v>37</v>
      </c>
      <c r="J72" s="6">
        <f t="shared" si="20"/>
        <v>57</v>
      </c>
      <c r="K72" s="6">
        <f t="shared" si="20"/>
        <v>3232</v>
      </c>
      <c r="L72" s="6">
        <f t="shared" si="20"/>
        <v>287</v>
      </c>
      <c r="M72" s="6">
        <f t="shared" si="20"/>
        <v>252</v>
      </c>
    </row>
    <row r="74" spans="1:13" x14ac:dyDescent="0.25">
      <c r="B74" s="25"/>
    </row>
  </sheetData>
  <mergeCells count="18">
    <mergeCell ref="A52:A54"/>
    <mergeCell ref="B52:M52"/>
    <mergeCell ref="B53:D53"/>
    <mergeCell ref="E53:G53"/>
    <mergeCell ref="H53:J53"/>
    <mergeCell ref="K53:M53"/>
    <mergeCell ref="A5:A7"/>
    <mergeCell ref="A29:A31"/>
    <mergeCell ref="B29:M29"/>
    <mergeCell ref="B30:D30"/>
    <mergeCell ref="E30:G30"/>
    <mergeCell ref="H30:J30"/>
    <mergeCell ref="K30:M30"/>
    <mergeCell ref="B6:D6"/>
    <mergeCell ref="E6:G6"/>
    <mergeCell ref="H6:J6"/>
    <mergeCell ref="K6:M6"/>
    <mergeCell ref="B5:M5"/>
  </mergeCells>
  <pageMargins left="0.7" right="0.7" top="0.75" bottom="0.75" header="0.3" footer="0.3"/>
  <pageSetup paperSize="9" orientation="portrait" horizontalDpi="90" verticalDpi="9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55181-8651-4752-B616-D055AB9B940F}">
  <dimension ref="A5:M71"/>
  <sheetViews>
    <sheetView workbookViewId="0">
      <selection activeCell="Q37" sqref="Q37"/>
    </sheetView>
  </sheetViews>
  <sheetFormatPr baseColWidth="10" defaultRowHeight="15" x14ac:dyDescent="0.25"/>
  <cols>
    <col min="1" max="1" width="23.5703125" customWidth="1"/>
    <col min="2" max="2" width="13" customWidth="1"/>
    <col min="3" max="3" width="15.28515625" customWidth="1"/>
    <col min="4" max="4" width="16.28515625" customWidth="1"/>
    <col min="5" max="5" width="14" customWidth="1"/>
    <col min="6" max="6" width="14.85546875" customWidth="1"/>
    <col min="7" max="7" width="16.28515625" customWidth="1"/>
    <col min="8" max="8" width="12.85546875" customWidth="1"/>
    <col min="9" max="9" width="15.5703125" customWidth="1"/>
    <col min="10" max="10" width="15.85546875" customWidth="1"/>
    <col min="11" max="11" width="13.42578125" customWidth="1"/>
    <col min="12" max="12" width="14.7109375" customWidth="1"/>
    <col min="13" max="13" width="15.85546875" customWidth="1"/>
  </cols>
  <sheetData>
    <row r="5" spans="1:13" x14ac:dyDescent="0.25">
      <c r="A5" s="45" t="s">
        <v>34</v>
      </c>
      <c r="B5" s="42" t="s">
        <v>33</v>
      </c>
      <c r="C5" s="43"/>
      <c r="D5" s="43"/>
      <c r="E5" s="44"/>
      <c r="F5" s="44"/>
      <c r="G5" s="44"/>
      <c r="H5" s="44"/>
      <c r="I5" s="44"/>
      <c r="J5" s="44"/>
      <c r="K5" s="44"/>
      <c r="L5" s="44"/>
      <c r="M5" s="44"/>
    </row>
    <row r="6" spans="1:13" ht="24.75" customHeight="1" x14ac:dyDescent="0.25">
      <c r="A6" s="44"/>
      <c r="B6" s="45" t="s">
        <v>30</v>
      </c>
      <c r="C6" s="46"/>
      <c r="D6" s="46"/>
      <c r="E6" s="45" t="s">
        <v>31</v>
      </c>
      <c r="F6" s="46"/>
      <c r="G6" s="46"/>
      <c r="H6" s="45" t="s">
        <v>32</v>
      </c>
      <c r="I6" s="46"/>
      <c r="J6" s="46"/>
      <c r="K6" s="45" t="s">
        <v>2</v>
      </c>
      <c r="L6" s="46"/>
      <c r="M6" s="46"/>
    </row>
    <row r="7" spans="1:13" ht="51" x14ac:dyDescent="0.25">
      <c r="A7" s="44"/>
      <c r="B7" s="4" t="s">
        <v>27</v>
      </c>
      <c r="C7" s="4" t="s">
        <v>28</v>
      </c>
      <c r="D7" s="4" t="s">
        <v>29</v>
      </c>
      <c r="E7" s="4" t="s">
        <v>27</v>
      </c>
      <c r="F7" s="4" t="s">
        <v>28</v>
      </c>
      <c r="G7" s="4" t="s">
        <v>29</v>
      </c>
      <c r="H7" s="4" t="s">
        <v>27</v>
      </c>
      <c r="I7" s="4" t="s">
        <v>28</v>
      </c>
      <c r="J7" s="4" t="s">
        <v>29</v>
      </c>
      <c r="K7" s="4" t="s">
        <v>27</v>
      </c>
      <c r="L7" s="4" t="s">
        <v>28</v>
      </c>
      <c r="M7" s="4" t="s">
        <v>29</v>
      </c>
    </row>
    <row r="8" spans="1:13" ht="15.75" thickBot="1" x14ac:dyDescent="0.3">
      <c r="A8" s="2" t="s">
        <v>3</v>
      </c>
      <c r="B8" s="23">
        <f>IF(('Sentencias TSJ'!$B8+'Sentencias TSJ'!$C8+'Sentencias TSJ'!$D8)=0,"-",'Sentencias TSJ'!B8/('Sentencias TSJ'!$B8+'Sentencias TSJ'!$C8+'Sentencias TSJ'!$D8))</f>
        <v>0.85382059800664456</v>
      </c>
      <c r="C8" s="23">
        <f>IF(('Sentencias TSJ'!$B8+'Sentencias TSJ'!$C8+'Sentencias TSJ'!$D8)=0,"-",'Sentencias TSJ'!C8/('Sentencias TSJ'!$B8+'Sentencias TSJ'!$C8+'Sentencias TSJ'!$D8))</f>
        <v>8.3056478405315617E-2</v>
      </c>
      <c r="D8" s="23">
        <f>IF(('Sentencias TSJ'!$B8+'Sentencias TSJ'!$C8+'Sentencias TSJ'!$D8)=0,"-",'Sentencias TSJ'!D8/('Sentencias TSJ'!$B8+'Sentencias TSJ'!$C8+'Sentencias TSJ'!$D8))</f>
        <v>6.3122923588039864E-2</v>
      </c>
      <c r="E8" s="23">
        <f>IF(('Sentencias TSJ'!$E8+'Sentencias TSJ'!$F8+'Sentencias TSJ'!$G8)=0,"-",'Sentencias TSJ'!E8/('Sentencias TSJ'!$E8+'Sentencias TSJ'!$F8+'Sentencias TSJ'!$G8))</f>
        <v>0.6470588235294118</v>
      </c>
      <c r="F8" s="23">
        <f>IF(('Sentencias TSJ'!$E8+'Sentencias TSJ'!$F8+'Sentencias TSJ'!$G8)=0,"-",'Sentencias TSJ'!F8/('Sentencias TSJ'!$E8+'Sentencias TSJ'!$F8+'Sentencias TSJ'!$G8))</f>
        <v>0.11764705882352941</v>
      </c>
      <c r="G8" s="23">
        <f>IF(('Sentencias TSJ'!$E8+'Sentencias TSJ'!$F8+'Sentencias TSJ'!$G8)=0,"-",'Sentencias TSJ'!G8/('Sentencias TSJ'!$E8+'Sentencias TSJ'!$F8+'Sentencias TSJ'!$G8))</f>
        <v>0.23529411764705882</v>
      </c>
      <c r="H8" s="23">
        <f>IF(('Sentencias TSJ'!$H8+'Sentencias TSJ'!$I8+'Sentencias TSJ'!$J8)=0,"-",'Sentencias TSJ'!H8/('Sentencias TSJ'!$H8+'Sentencias TSJ'!$I8+'Sentencias TSJ'!$J8))</f>
        <v>0.95652173913043481</v>
      </c>
      <c r="I8" s="23">
        <f>IF(('Sentencias TSJ'!$H8+'Sentencias TSJ'!$I8+'Sentencias TSJ'!$J8)=0,"-",'Sentencias TSJ'!I8/('Sentencias TSJ'!$H8+'Sentencias TSJ'!$I8+'Sentencias TSJ'!$J8))</f>
        <v>2.8985507246376812E-2</v>
      </c>
      <c r="J8" s="23">
        <f>IF(('Sentencias TSJ'!$H8+'Sentencias TSJ'!$I8+'Sentencias TSJ'!$J8)=0,"-",'Sentencias TSJ'!J8/('Sentencias TSJ'!$H8+'Sentencias TSJ'!$I8+'Sentencias TSJ'!$J8))</f>
        <v>1.4492753623188406E-2</v>
      </c>
      <c r="K8" s="23">
        <f>IF(('Sentencias TSJ'!$K8+'Sentencias TSJ'!$L8+'Sentencias TSJ'!$M8)=0,"-",'Sentencias TSJ'!K8/('Sentencias TSJ'!$K8+'Sentencias TSJ'!$L8+'Sentencias TSJ'!$M8))</f>
        <v>0.86304909560723519</v>
      </c>
      <c r="L8" s="23">
        <f>IF(('Sentencias TSJ'!$K8+'Sentencias TSJ'!$L8+'Sentencias TSJ'!$M8)=0,"-",'Sentencias TSJ'!L8/('Sentencias TSJ'!$K8+'Sentencias TSJ'!$L8+'Sentencias TSJ'!$M8))</f>
        <v>7.4935400516795869E-2</v>
      </c>
      <c r="M8" s="23">
        <f>IF(('Sentencias TSJ'!$K8+'Sentencias TSJ'!$L8+'Sentencias TSJ'!$M8)=0,"-",'Sentencias TSJ'!M8/('Sentencias TSJ'!$K8+'Sentencias TSJ'!$L8+'Sentencias TSJ'!$M8))</f>
        <v>6.2015503875968991E-2</v>
      </c>
    </row>
    <row r="9" spans="1:13" ht="15.75" thickBot="1" x14ac:dyDescent="0.3">
      <c r="A9" s="2" t="s">
        <v>4</v>
      </c>
      <c r="B9" s="23">
        <f>IF(('Sentencias TSJ'!$B9+'Sentencias TSJ'!$C9+'Sentencias TSJ'!$D9)=0,"-",'Sentencias TSJ'!B9/('Sentencias TSJ'!$B9+'Sentencias TSJ'!$C9+'Sentencias TSJ'!$D9))</f>
        <v>0.78947368421052633</v>
      </c>
      <c r="C9" s="23">
        <f>IF(('Sentencias TSJ'!$B9+'Sentencias TSJ'!$C9+'Sentencias TSJ'!$D9)=0,"-",'Sentencias TSJ'!C9/('Sentencias TSJ'!$B9+'Sentencias TSJ'!$C9+'Sentencias TSJ'!$D9))</f>
        <v>0.14473684210526316</v>
      </c>
      <c r="D9" s="23">
        <f>IF(('Sentencias TSJ'!$B9+'Sentencias TSJ'!$C9+'Sentencias TSJ'!$D9)=0,"-",'Sentencias TSJ'!D9/('Sentencias TSJ'!$B9+'Sentencias TSJ'!$C9+'Sentencias TSJ'!$D9))</f>
        <v>6.5789473684210523E-2</v>
      </c>
      <c r="E9" s="23">
        <f>IF(('Sentencias TSJ'!$E9+'Sentencias TSJ'!$F9+'Sentencias TSJ'!$G9)=0,"-",'Sentencias TSJ'!E9/('Sentencias TSJ'!$E9+'Sentencias TSJ'!$F9+'Sentencias TSJ'!$G9))</f>
        <v>0.2857142857142857</v>
      </c>
      <c r="F9" s="23">
        <f>IF(('Sentencias TSJ'!$E9+'Sentencias TSJ'!$F9+'Sentencias TSJ'!$G9)=0,"-",'Sentencias TSJ'!F9/('Sentencias TSJ'!$E9+'Sentencias TSJ'!$F9+'Sentencias TSJ'!$G9))</f>
        <v>0.7142857142857143</v>
      </c>
      <c r="G9" s="23">
        <f>IF(('Sentencias TSJ'!$E9+'Sentencias TSJ'!$F9+'Sentencias TSJ'!$G9)=0,"-",'Sentencias TSJ'!G9/('Sentencias TSJ'!$E9+'Sentencias TSJ'!$F9+'Sentencias TSJ'!$G9))</f>
        <v>0</v>
      </c>
      <c r="H9" s="23">
        <f>IF(('Sentencias TSJ'!$H9+'Sentencias TSJ'!$I9+'Sentencias TSJ'!$J9)=0,"-",'Sentencias TSJ'!H9/('Sentencias TSJ'!$H9+'Sentencias TSJ'!$I9+'Sentencias TSJ'!$J9))</f>
        <v>0.63636363636363635</v>
      </c>
      <c r="I9" s="23">
        <f>IF(('Sentencias TSJ'!$H9+'Sentencias TSJ'!$I9+'Sentencias TSJ'!$J9)=0,"-",'Sentencias TSJ'!I9/('Sentencias TSJ'!$H9+'Sentencias TSJ'!$I9+'Sentencias TSJ'!$J9))</f>
        <v>0</v>
      </c>
      <c r="J9" s="23">
        <f>IF(('Sentencias TSJ'!$H9+'Sentencias TSJ'!$I9+'Sentencias TSJ'!$J9)=0,"-",'Sentencias TSJ'!J9/('Sentencias TSJ'!$H9+'Sentencias TSJ'!$I9+'Sentencias TSJ'!$J9))</f>
        <v>0.36363636363636365</v>
      </c>
      <c r="K9" s="23">
        <f>IF(('Sentencias TSJ'!$K9+'Sentencias TSJ'!$L9+'Sentencias TSJ'!$M9)=0,"-",'Sentencias TSJ'!K9/('Sentencias TSJ'!$K9+'Sentencias TSJ'!$L9+'Sentencias TSJ'!$M9))</f>
        <v>0.6964285714285714</v>
      </c>
      <c r="L9" s="23">
        <f>IF(('Sentencias TSJ'!$K9+'Sentencias TSJ'!$L9+'Sentencias TSJ'!$M9)=0,"-",'Sentencias TSJ'!L9/('Sentencias TSJ'!$K9+'Sentencias TSJ'!$L9+'Sentencias TSJ'!$M9))</f>
        <v>0.1875</v>
      </c>
      <c r="M9" s="23">
        <f>IF(('Sentencias TSJ'!$K9+'Sentencias TSJ'!$L9+'Sentencias TSJ'!$M9)=0,"-",'Sentencias TSJ'!M9/('Sentencias TSJ'!$K9+'Sentencias TSJ'!$L9+'Sentencias TSJ'!$M9))</f>
        <v>0.11607142857142858</v>
      </c>
    </row>
    <row r="10" spans="1:13" ht="15.75" thickBot="1" x14ac:dyDescent="0.3">
      <c r="A10" s="2" t="s">
        <v>5</v>
      </c>
      <c r="B10" s="23">
        <f>IF(('Sentencias TSJ'!$B10+'Sentencias TSJ'!$C10+'Sentencias TSJ'!$D10)=0,"-",'Sentencias TSJ'!B10/('Sentencias TSJ'!$B10+'Sentencias TSJ'!$C10+'Sentencias TSJ'!$D10))</f>
        <v>0.91666666666666663</v>
      </c>
      <c r="C10" s="23">
        <f>IF(('Sentencias TSJ'!$B10+'Sentencias TSJ'!$C10+'Sentencias TSJ'!$D10)=0,"-",'Sentencias TSJ'!C10/('Sentencias TSJ'!$B10+'Sentencias TSJ'!$C10+'Sentencias TSJ'!$D10))</f>
        <v>1.6666666666666666E-2</v>
      </c>
      <c r="D10" s="23">
        <f>IF(('Sentencias TSJ'!$B10+'Sentencias TSJ'!$C10+'Sentencias TSJ'!$D10)=0,"-",'Sentencias TSJ'!D10/('Sentencias TSJ'!$B10+'Sentencias TSJ'!$C10+'Sentencias TSJ'!$D10))</f>
        <v>6.6666666666666666E-2</v>
      </c>
      <c r="E10" s="23">
        <f>IF(('Sentencias TSJ'!$E10+'Sentencias TSJ'!$F10+'Sentencias TSJ'!$G10)=0,"-",'Sentencias TSJ'!E10/('Sentencias TSJ'!$E10+'Sentencias TSJ'!$F10+'Sentencias TSJ'!$G10))</f>
        <v>1</v>
      </c>
      <c r="F10" s="23">
        <f>IF(('Sentencias TSJ'!$E10+'Sentencias TSJ'!$F10+'Sentencias TSJ'!$G10)=0,"-",'Sentencias TSJ'!F10/('Sentencias TSJ'!$E10+'Sentencias TSJ'!$F10+'Sentencias TSJ'!$G10))</f>
        <v>0</v>
      </c>
      <c r="G10" s="23">
        <f>IF(('Sentencias TSJ'!$E10+'Sentencias TSJ'!$F10+'Sentencias TSJ'!$G10)=0,"-",'Sentencias TSJ'!G10/('Sentencias TSJ'!$E10+'Sentencias TSJ'!$F10+'Sentencias TSJ'!$G10))</f>
        <v>0</v>
      </c>
      <c r="H10" s="23">
        <f>IF(('Sentencias TSJ'!$H10+'Sentencias TSJ'!$I10+'Sentencias TSJ'!$J10)=0,"-",'Sentencias TSJ'!H10/('Sentencias TSJ'!$H10+'Sentencias TSJ'!$I10+'Sentencias TSJ'!$J10))</f>
        <v>1</v>
      </c>
      <c r="I10" s="23">
        <f>IF(('Sentencias TSJ'!$H10+'Sentencias TSJ'!$I10+'Sentencias TSJ'!$J10)=0,"-",'Sentencias TSJ'!I10/('Sentencias TSJ'!$H10+'Sentencias TSJ'!$I10+'Sentencias TSJ'!$J10))</f>
        <v>0</v>
      </c>
      <c r="J10" s="23">
        <f>IF(('Sentencias TSJ'!$H10+'Sentencias TSJ'!$I10+'Sentencias TSJ'!$J10)=0,"-",'Sentencias TSJ'!J10/('Sentencias TSJ'!$H10+'Sentencias TSJ'!$I10+'Sentencias TSJ'!$J10))</f>
        <v>0</v>
      </c>
      <c r="K10" s="23">
        <f>IF(('Sentencias TSJ'!$K10+'Sentencias TSJ'!$L10+'Sentencias TSJ'!$M10)=0,"-",'Sentencias TSJ'!K10/('Sentencias TSJ'!$K10+'Sentencias TSJ'!$L10+'Sentencias TSJ'!$M10))</f>
        <v>0.93421052631578949</v>
      </c>
      <c r="L10" s="23">
        <f>IF(('Sentencias TSJ'!$K10+'Sentencias TSJ'!$L10+'Sentencias TSJ'!$M10)=0,"-",'Sentencias TSJ'!L10/('Sentencias TSJ'!$K10+'Sentencias TSJ'!$L10+'Sentencias TSJ'!$M10))</f>
        <v>1.3157894736842105E-2</v>
      </c>
      <c r="M10" s="23">
        <f>IF(('Sentencias TSJ'!$K10+'Sentencias TSJ'!$L10+'Sentencias TSJ'!$M10)=0,"-",'Sentencias TSJ'!M10/('Sentencias TSJ'!$K10+'Sentencias TSJ'!$L10+'Sentencias TSJ'!$M10))</f>
        <v>5.2631578947368418E-2</v>
      </c>
    </row>
    <row r="11" spans="1:13" ht="15.75" thickBot="1" x14ac:dyDescent="0.3">
      <c r="A11" s="2" t="s">
        <v>6</v>
      </c>
      <c r="B11" s="23">
        <f>IF(('Sentencias TSJ'!$B11+'Sentencias TSJ'!$C11+'Sentencias TSJ'!$D11)=0,"-",'Sentencias TSJ'!B11/('Sentencias TSJ'!$B11+'Sentencias TSJ'!$C11+'Sentencias TSJ'!$D11))</f>
        <v>0.92307692307692313</v>
      </c>
      <c r="C11" s="23">
        <f>IF(('Sentencias TSJ'!$B11+'Sentencias TSJ'!$C11+'Sentencias TSJ'!$D11)=0,"-",'Sentencias TSJ'!C11/('Sentencias TSJ'!$B11+'Sentencias TSJ'!$C11+'Sentencias TSJ'!$D11))</f>
        <v>2.564102564102564E-2</v>
      </c>
      <c r="D11" s="23">
        <f>IF(('Sentencias TSJ'!$B11+'Sentencias TSJ'!$C11+'Sentencias TSJ'!$D11)=0,"-",'Sentencias TSJ'!D11/('Sentencias TSJ'!$B11+'Sentencias TSJ'!$C11+'Sentencias TSJ'!$D11))</f>
        <v>5.128205128205128E-2</v>
      </c>
      <c r="E11" s="23">
        <f>IF(('Sentencias TSJ'!$E11+'Sentencias TSJ'!$F11+'Sentencias TSJ'!$G11)=0,"-",'Sentencias TSJ'!E11/('Sentencias TSJ'!$E11+'Sentencias TSJ'!$F11+'Sentencias TSJ'!$G11))</f>
        <v>0.84615384615384615</v>
      </c>
      <c r="F11" s="23">
        <f>IF(('Sentencias TSJ'!$E11+'Sentencias TSJ'!$F11+'Sentencias TSJ'!$G11)=0,"-",'Sentencias TSJ'!F11/('Sentencias TSJ'!$E11+'Sentencias TSJ'!$F11+'Sentencias TSJ'!$G11))</f>
        <v>0</v>
      </c>
      <c r="G11" s="23">
        <f>IF(('Sentencias TSJ'!$E11+'Sentencias TSJ'!$F11+'Sentencias TSJ'!$G11)=0,"-",'Sentencias TSJ'!G11/('Sentencias TSJ'!$E11+'Sentencias TSJ'!$F11+'Sentencias TSJ'!$G11))</f>
        <v>0.15384615384615385</v>
      </c>
      <c r="H11" s="23">
        <f>IF(('Sentencias TSJ'!$H11+'Sentencias TSJ'!$I11+'Sentencias TSJ'!$J11)=0,"-",'Sentencias TSJ'!H11/('Sentencias TSJ'!$H11+'Sentencias TSJ'!$I11+'Sentencias TSJ'!$J11))</f>
        <v>1</v>
      </c>
      <c r="I11" s="23">
        <f>IF(('Sentencias TSJ'!$H11+'Sentencias TSJ'!$I11+'Sentencias TSJ'!$J11)=0,"-",'Sentencias TSJ'!I11/('Sentencias TSJ'!$H11+'Sentencias TSJ'!$I11+'Sentencias TSJ'!$J11))</f>
        <v>0</v>
      </c>
      <c r="J11" s="23">
        <f>IF(('Sentencias TSJ'!$H11+'Sentencias TSJ'!$I11+'Sentencias TSJ'!$J11)=0,"-",'Sentencias TSJ'!J11/('Sentencias TSJ'!$H11+'Sentencias TSJ'!$I11+'Sentencias TSJ'!$J11))</f>
        <v>0</v>
      </c>
      <c r="K11" s="23">
        <f>IF(('Sentencias TSJ'!$K11+'Sentencias TSJ'!$L11+'Sentencias TSJ'!$M11)=0,"-",'Sentencias TSJ'!K11/('Sentencias TSJ'!$K11+'Sentencias TSJ'!$L11+'Sentencias TSJ'!$M11))</f>
        <v>0.91919191919191923</v>
      </c>
      <c r="L11" s="23">
        <f>IF(('Sentencias TSJ'!$K11+'Sentencias TSJ'!$L11+'Sentencias TSJ'!$M11)=0,"-",'Sentencias TSJ'!L11/('Sentencias TSJ'!$K11+'Sentencias TSJ'!$L11+'Sentencias TSJ'!$M11))</f>
        <v>2.0202020202020204E-2</v>
      </c>
      <c r="M11" s="23">
        <f>IF(('Sentencias TSJ'!$K11+'Sentencias TSJ'!$L11+'Sentencias TSJ'!$M11)=0,"-",'Sentencias TSJ'!M11/('Sentencias TSJ'!$K11+'Sentencias TSJ'!$L11+'Sentencias TSJ'!$M11))</f>
        <v>6.0606060606060608E-2</v>
      </c>
    </row>
    <row r="12" spans="1:13" ht="15.75" thickBot="1" x14ac:dyDescent="0.3">
      <c r="A12" s="2" t="s">
        <v>7</v>
      </c>
      <c r="B12" s="23">
        <f>IF(('Sentencias TSJ'!$B12+'Sentencias TSJ'!$C12+'Sentencias TSJ'!$D12)=0,"-",'Sentencias TSJ'!B12/('Sentencias TSJ'!$B12+'Sentencias TSJ'!$C12+'Sentencias TSJ'!$D12))</f>
        <v>0.84756097560975607</v>
      </c>
      <c r="C12" s="23">
        <f>IF(('Sentencias TSJ'!$B12+'Sentencias TSJ'!$C12+'Sentencias TSJ'!$D12)=0,"-",'Sentencias TSJ'!C12/('Sentencias TSJ'!$B12+'Sentencias TSJ'!$C12+'Sentencias TSJ'!$D12))</f>
        <v>7.926829268292683E-2</v>
      </c>
      <c r="D12" s="23">
        <f>IF(('Sentencias TSJ'!$B12+'Sentencias TSJ'!$C12+'Sentencias TSJ'!$D12)=0,"-",'Sentencias TSJ'!D12/('Sentencias TSJ'!$B12+'Sentencias TSJ'!$C12+'Sentencias TSJ'!$D12))</f>
        <v>7.3170731707317069E-2</v>
      </c>
      <c r="E12" s="23">
        <f>IF(('Sentencias TSJ'!$E12+'Sentencias TSJ'!$F12+'Sentencias TSJ'!$G12)=0,"-",'Sentencias TSJ'!E12/('Sentencias TSJ'!$E12+'Sentencias TSJ'!$F12+'Sentencias TSJ'!$G12))</f>
        <v>0.8</v>
      </c>
      <c r="F12" s="23">
        <f>IF(('Sentencias TSJ'!$E12+'Sentencias TSJ'!$F12+'Sentencias TSJ'!$G12)=0,"-",'Sentencias TSJ'!F12/('Sentencias TSJ'!$E12+'Sentencias TSJ'!$F12+'Sentencias TSJ'!$G12))</f>
        <v>0</v>
      </c>
      <c r="G12" s="23">
        <f>IF(('Sentencias TSJ'!$E12+'Sentencias TSJ'!$F12+'Sentencias TSJ'!$G12)=0,"-",'Sentencias TSJ'!G12/('Sentencias TSJ'!$E12+'Sentencias TSJ'!$F12+'Sentencias TSJ'!$G12))</f>
        <v>0.2</v>
      </c>
      <c r="H12" s="23">
        <f>IF(('Sentencias TSJ'!$H12+'Sentencias TSJ'!$I12+'Sentencias TSJ'!$J12)=0,"-",'Sentencias TSJ'!H12/('Sentencias TSJ'!$H12+'Sentencias TSJ'!$I12+'Sentencias TSJ'!$J12))</f>
        <v>0.8214285714285714</v>
      </c>
      <c r="I12" s="23">
        <f>IF(('Sentencias TSJ'!$H12+'Sentencias TSJ'!$I12+'Sentencias TSJ'!$J12)=0,"-",'Sentencias TSJ'!I12/('Sentencias TSJ'!$H12+'Sentencias TSJ'!$I12+'Sentencias TSJ'!$J12))</f>
        <v>3.5714285714285712E-2</v>
      </c>
      <c r="J12" s="23">
        <f>IF(('Sentencias TSJ'!$H12+'Sentencias TSJ'!$I12+'Sentencias TSJ'!$J12)=0,"-",'Sentencias TSJ'!J12/('Sentencias TSJ'!$H12+'Sentencias TSJ'!$I12+'Sentencias TSJ'!$J12))</f>
        <v>0.14285714285714285</v>
      </c>
      <c r="K12" s="23">
        <f>IF(('Sentencias TSJ'!$K12+'Sentencias TSJ'!$L12+'Sentencias TSJ'!$M12)=0,"-",'Sentencias TSJ'!K12/('Sentencias TSJ'!$K12+'Sentencias TSJ'!$L12+'Sentencias TSJ'!$M12))</f>
        <v>0.84158415841584155</v>
      </c>
      <c r="L12" s="23">
        <f>IF(('Sentencias TSJ'!$K12+'Sentencias TSJ'!$L12+'Sentencias TSJ'!$M12)=0,"-",'Sentencias TSJ'!L12/('Sentencias TSJ'!$K12+'Sentencias TSJ'!$L12+'Sentencias TSJ'!$M12))</f>
        <v>6.9306930693069313E-2</v>
      </c>
      <c r="M12" s="23">
        <f>IF(('Sentencias TSJ'!$K12+'Sentencias TSJ'!$L12+'Sentencias TSJ'!$M12)=0,"-",'Sentencias TSJ'!M12/('Sentencias TSJ'!$K12+'Sentencias TSJ'!$L12+'Sentencias TSJ'!$M12))</f>
        <v>8.9108910891089105E-2</v>
      </c>
    </row>
    <row r="13" spans="1:13" ht="15.75" thickBot="1" x14ac:dyDescent="0.3">
      <c r="A13" s="2" t="s">
        <v>8</v>
      </c>
      <c r="B13" s="23">
        <f>IF(('Sentencias TSJ'!$B13+'Sentencias TSJ'!$C13+'Sentencias TSJ'!$D13)=0,"-",'Sentencias TSJ'!B13/('Sentencias TSJ'!$B13+'Sentencias TSJ'!$C13+'Sentencias TSJ'!$D13))</f>
        <v>0.89090909090909087</v>
      </c>
      <c r="C13" s="23">
        <f>IF(('Sentencias TSJ'!$B13+'Sentencias TSJ'!$C13+'Sentencias TSJ'!$D13)=0,"-",'Sentencias TSJ'!C13/('Sentencias TSJ'!$B13+'Sentencias TSJ'!$C13+'Sentencias TSJ'!$D13))</f>
        <v>5.4545454545454543E-2</v>
      </c>
      <c r="D13" s="23">
        <f>IF(('Sentencias TSJ'!$B13+'Sentencias TSJ'!$C13+'Sentencias TSJ'!$D13)=0,"-",'Sentencias TSJ'!D13/('Sentencias TSJ'!$B13+'Sentencias TSJ'!$C13+'Sentencias TSJ'!$D13))</f>
        <v>5.4545454545454543E-2</v>
      </c>
      <c r="E13" s="23">
        <f>IF(('Sentencias TSJ'!$E13+'Sentencias TSJ'!$F13+'Sentencias TSJ'!$G13)=0,"-",'Sentencias TSJ'!E13/('Sentencias TSJ'!$E13+'Sentencias TSJ'!$F13+'Sentencias TSJ'!$G13))</f>
        <v>0</v>
      </c>
      <c r="F13" s="23">
        <f>IF(('Sentencias TSJ'!$E13+'Sentencias TSJ'!$F13+'Sentencias TSJ'!$G13)=0,"-",'Sentencias TSJ'!F13/('Sentencias TSJ'!$E13+'Sentencias TSJ'!$F13+'Sentencias TSJ'!$G13))</f>
        <v>0.88888888888888884</v>
      </c>
      <c r="G13" s="23">
        <f>IF(('Sentencias TSJ'!$E13+'Sentencias TSJ'!$F13+'Sentencias TSJ'!$G13)=0,"-",'Sentencias TSJ'!G13/('Sentencias TSJ'!$E13+'Sentencias TSJ'!$F13+'Sentencias TSJ'!$G13))</f>
        <v>0.1111111111111111</v>
      </c>
      <c r="H13" s="23">
        <f>IF(('Sentencias TSJ'!$H13+'Sentencias TSJ'!$I13+'Sentencias TSJ'!$J13)=0,"-",'Sentencias TSJ'!H13/('Sentencias TSJ'!$H13+'Sentencias TSJ'!$I13+'Sentencias TSJ'!$J13))</f>
        <v>0.3</v>
      </c>
      <c r="I13" s="23">
        <f>IF(('Sentencias TSJ'!$H13+'Sentencias TSJ'!$I13+'Sentencias TSJ'!$J13)=0,"-",'Sentencias TSJ'!I13/('Sentencias TSJ'!$H13+'Sentencias TSJ'!$I13+'Sentencias TSJ'!$J13))</f>
        <v>0.6</v>
      </c>
      <c r="J13" s="23">
        <f>IF(('Sentencias TSJ'!$H13+'Sentencias TSJ'!$I13+'Sentencias TSJ'!$J13)=0,"-",'Sentencias TSJ'!J13/('Sentencias TSJ'!$H13+'Sentencias TSJ'!$I13+'Sentencias TSJ'!$J13))</f>
        <v>0.1</v>
      </c>
      <c r="K13" s="23">
        <f>IF(('Sentencias TSJ'!$K13+'Sentencias TSJ'!$L13+'Sentencias TSJ'!$M13)=0,"-",'Sentencias TSJ'!K13/('Sentencias TSJ'!$K13+'Sentencias TSJ'!$L13+'Sentencias TSJ'!$M13))</f>
        <v>0.70270270270270274</v>
      </c>
      <c r="L13" s="23">
        <f>IF(('Sentencias TSJ'!$K13+'Sentencias TSJ'!$L13+'Sentencias TSJ'!$M13)=0,"-",'Sentencias TSJ'!L13/('Sentencias TSJ'!$K13+'Sentencias TSJ'!$L13+'Sentencias TSJ'!$M13))</f>
        <v>0.22972972972972974</v>
      </c>
      <c r="M13" s="23">
        <f>IF(('Sentencias TSJ'!$K13+'Sentencias TSJ'!$L13+'Sentencias TSJ'!$M13)=0,"-",'Sentencias TSJ'!M13/('Sentencias TSJ'!$K13+'Sentencias TSJ'!$L13+'Sentencias TSJ'!$M13))</f>
        <v>6.7567567567567571E-2</v>
      </c>
    </row>
    <row r="14" spans="1:13" ht="15.75" thickBot="1" x14ac:dyDescent="0.3">
      <c r="A14" s="2" t="s">
        <v>9</v>
      </c>
      <c r="B14" s="23">
        <f>IF(('Sentencias TSJ'!$B14+'Sentencias TSJ'!$C14+'Sentencias TSJ'!$D14)=0,"-",'Sentencias TSJ'!B14/('Sentencias TSJ'!$B14+'Sentencias TSJ'!$C14+'Sentencias TSJ'!$D14))</f>
        <v>0.79411764705882348</v>
      </c>
      <c r="C14" s="23">
        <f>IF(('Sentencias TSJ'!$B14+'Sentencias TSJ'!$C14+'Sentencias TSJ'!$D14)=0,"-",'Sentencias TSJ'!C14/('Sentencias TSJ'!$B14+'Sentencias TSJ'!$C14+'Sentencias TSJ'!$D14))</f>
        <v>0.12745098039215685</v>
      </c>
      <c r="D14" s="23">
        <f>IF(('Sentencias TSJ'!$B14+'Sentencias TSJ'!$C14+'Sentencias TSJ'!$D14)=0,"-",'Sentencias TSJ'!D14/('Sentencias TSJ'!$B14+'Sentencias TSJ'!$C14+'Sentencias TSJ'!$D14))</f>
        <v>7.8431372549019607E-2</v>
      </c>
      <c r="E14" s="23">
        <f>IF(('Sentencias TSJ'!$E14+'Sentencias TSJ'!$F14+'Sentencias TSJ'!$G14)=0,"-",'Sentencias TSJ'!E14/('Sentencias TSJ'!$E14+'Sentencias TSJ'!$F14+'Sentencias TSJ'!$G14))</f>
        <v>1</v>
      </c>
      <c r="F14" s="23">
        <f>IF(('Sentencias TSJ'!$E14+'Sentencias TSJ'!$F14+'Sentencias TSJ'!$G14)=0,"-",'Sentencias TSJ'!F14/('Sentencias TSJ'!$E14+'Sentencias TSJ'!$F14+'Sentencias TSJ'!$G14))</f>
        <v>0</v>
      </c>
      <c r="G14" s="23">
        <f>IF(('Sentencias TSJ'!$E14+'Sentencias TSJ'!$F14+'Sentencias TSJ'!$G14)=0,"-",'Sentencias TSJ'!G14/('Sentencias TSJ'!$E14+'Sentencias TSJ'!$F14+'Sentencias TSJ'!$G14))</f>
        <v>0</v>
      </c>
      <c r="H14" s="23">
        <f>IF(('Sentencias TSJ'!$H14+'Sentencias TSJ'!$I14+'Sentencias TSJ'!$J14)=0,"-",'Sentencias TSJ'!H14/('Sentencias TSJ'!$H14+'Sentencias TSJ'!$I14+'Sentencias TSJ'!$J14))</f>
        <v>0.72727272727272729</v>
      </c>
      <c r="I14" s="23">
        <f>IF(('Sentencias TSJ'!$H14+'Sentencias TSJ'!$I14+'Sentencias TSJ'!$J14)=0,"-",'Sentencias TSJ'!I14/('Sentencias TSJ'!$H14+'Sentencias TSJ'!$I14+'Sentencias TSJ'!$J14))</f>
        <v>0</v>
      </c>
      <c r="J14" s="23">
        <f>IF(('Sentencias TSJ'!$H14+'Sentencias TSJ'!$I14+'Sentencias TSJ'!$J14)=0,"-",'Sentencias TSJ'!J14/('Sentencias TSJ'!$H14+'Sentencias TSJ'!$I14+'Sentencias TSJ'!$J14))</f>
        <v>0.27272727272727271</v>
      </c>
      <c r="K14" s="23">
        <f>IF(('Sentencias TSJ'!$K14+'Sentencias TSJ'!$L14+'Sentencias TSJ'!$M14)=0,"-",'Sentencias TSJ'!K14/('Sentencias TSJ'!$K14+'Sentencias TSJ'!$L14+'Sentencias TSJ'!$M14))</f>
        <v>0.79487179487179482</v>
      </c>
      <c r="L14" s="23">
        <f>IF(('Sentencias TSJ'!$K14+'Sentencias TSJ'!$L14+'Sentencias TSJ'!$M14)=0,"-",'Sentencias TSJ'!L14/('Sentencias TSJ'!$K14+'Sentencias TSJ'!$L14+'Sentencias TSJ'!$M14))</f>
        <v>0.1111111111111111</v>
      </c>
      <c r="M14" s="23">
        <f>IF(('Sentencias TSJ'!$K14+'Sentencias TSJ'!$L14+'Sentencias TSJ'!$M14)=0,"-",'Sentencias TSJ'!M14/('Sentencias TSJ'!$K14+'Sentencias TSJ'!$L14+'Sentencias TSJ'!$M14))</f>
        <v>9.4017094017094016E-2</v>
      </c>
    </row>
    <row r="15" spans="1:13" ht="15.75" thickBot="1" x14ac:dyDescent="0.3">
      <c r="A15" s="2" t="s">
        <v>10</v>
      </c>
      <c r="B15" s="23">
        <f>IF(('Sentencias TSJ'!$B15+'Sentencias TSJ'!$C15+'Sentencias TSJ'!$D15)=0,"-",'Sentencias TSJ'!B15/('Sentencias TSJ'!$B15+'Sentencias TSJ'!$C15+'Sentencias TSJ'!$D15))</f>
        <v>0.88888888888888884</v>
      </c>
      <c r="C15" s="23">
        <f>IF(('Sentencias TSJ'!$B15+'Sentencias TSJ'!$C15+'Sentencias TSJ'!$D15)=0,"-",'Sentencias TSJ'!C15/('Sentencias TSJ'!$B15+'Sentencias TSJ'!$C15+'Sentencias TSJ'!$D15))</f>
        <v>3.7037037037037035E-2</v>
      </c>
      <c r="D15" s="23">
        <f>IF(('Sentencias TSJ'!$B15+'Sentencias TSJ'!$C15+'Sentencias TSJ'!$D15)=0,"-",'Sentencias TSJ'!D15/('Sentencias TSJ'!$B15+'Sentencias TSJ'!$C15+'Sentencias TSJ'!$D15))</f>
        <v>7.407407407407407E-2</v>
      </c>
      <c r="E15" s="23">
        <f>IF(('Sentencias TSJ'!$E15+'Sentencias TSJ'!$F15+'Sentencias TSJ'!$G15)=0,"-",'Sentencias TSJ'!E15/('Sentencias TSJ'!$E15+'Sentencias TSJ'!$F15+'Sentencias TSJ'!$G15))</f>
        <v>0</v>
      </c>
      <c r="F15" s="23">
        <f>IF(('Sentencias TSJ'!$E15+'Sentencias TSJ'!$F15+'Sentencias TSJ'!$G15)=0,"-",'Sentencias TSJ'!F15/('Sentencias TSJ'!$E15+'Sentencias TSJ'!$F15+'Sentencias TSJ'!$G15))</f>
        <v>0</v>
      </c>
      <c r="G15" s="23">
        <f>IF(('Sentencias TSJ'!$E15+'Sentencias TSJ'!$F15+'Sentencias TSJ'!$G15)=0,"-",'Sentencias TSJ'!G15/('Sentencias TSJ'!$E15+'Sentencias TSJ'!$F15+'Sentencias TSJ'!$G15))</f>
        <v>1</v>
      </c>
      <c r="H15" s="23">
        <f>IF(('Sentencias TSJ'!$H15+'Sentencias TSJ'!$I15+'Sentencias TSJ'!$J15)=0,"-",'Sentencias TSJ'!H15/('Sentencias TSJ'!$H15+'Sentencias TSJ'!$I15+'Sentencias TSJ'!$J15))</f>
        <v>0.875</v>
      </c>
      <c r="I15" s="23">
        <f>IF(('Sentencias TSJ'!$H15+'Sentencias TSJ'!$I15+'Sentencias TSJ'!$J15)=0,"-",'Sentencias TSJ'!I15/('Sentencias TSJ'!$H15+'Sentencias TSJ'!$I15+'Sentencias TSJ'!$J15))</f>
        <v>0.125</v>
      </c>
      <c r="J15" s="23">
        <f>IF(('Sentencias TSJ'!$H15+'Sentencias TSJ'!$I15+'Sentencias TSJ'!$J15)=0,"-",'Sentencias TSJ'!J15/('Sentencias TSJ'!$H15+'Sentencias TSJ'!$I15+'Sentencias TSJ'!$J15))</f>
        <v>0</v>
      </c>
      <c r="K15" s="23">
        <f>IF(('Sentencias TSJ'!$K15+'Sentencias TSJ'!$L15+'Sentencias TSJ'!$M15)=0,"-",'Sentencias TSJ'!K15/('Sentencias TSJ'!$K15+'Sentencias TSJ'!$L15+'Sentencias TSJ'!$M15))</f>
        <v>0.87777777777777777</v>
      </c>
      <c r="L15" s="23">
        <f>IF(('Sentencias TSJ'!$K15+'Sentencias TSJ'!$L15+'Sentencias TSJ'!$M15)=0,"-",'Sentencias TSJ'!L15/('Sentencias TSJ'!$K15+'Sentencias TSJ'!$L15+'Sentencias TSJ'!$M15))</f>
        <v>4.4444444444444446E-2</v>
      </c>
      <c r="M15" s="23">
        <f>IF(('Sentencias TSJ'!$K15+'Sentencias TSJ'!$L15+'Sentencias TSJ'!$M15)=0,"-",'Sentencias TSJ'!M15/('Sentencias TSJ'!$K15+'Sentencias TSJ'!$L15+'Sentencias TSJ'!$M15))</f>
        <v>7.7777777777777779E-2</v>
      </c>
    </row>
    <row r="16" spans="1:13" ht="15.75" thickBot="1" x14ac:dyDescent="0.3">
      <c r="A16" s="2" t="s">
        <v>11</v>
      </c>
      <c r="B16" s="23">
        <f>IF(('Sentencias TSJ'!$B16+'Sentencias TSJ'!$C16+'Sentencias TSJ'!$D16)=0,"-",'Sentencias TSJ'!B16/('Sentencias TSJ'!$B16+'Sentencias TSJ'!$C16+'Sentencias TSJ'!$D16))</f>
        <v>0.87419354838709673</v>
      </c>
      <c r="C16" s="23">
        <f>IF(('Sentencias TSJ'!$B16+'Sentencias TSJ'!$C16+'Sentencias TSJ'!$D16)=0,"-",'Sentencias TSJ'!C16/('Sentencias TSJ'!$B16+'Sentencias TSJ'!$C16+'Sentencias TSJ'!$D16))</f>
        <v>7.9032258064516123E-2</v>
      </c>
      <c r="D16" s="23">
        <f>IF(('Sentencias TSJ'!$B16+'Sentencias TSJ'!$C16+'Sentencias TSJ'!$D16)=0,"-",'Sentencias TSJ'!D16/('Sentencias TSJ'!$B16+'Sentencias TSJ'!$C16+'Sentencias TSJ'!$D16))</f>
        <v>4.6774193548387098E-2</v>
      </c>
      <c r="E16" s="23">
        <f>IF(('Sentencias TSJ'!$E16+'Sentencias TSJ'!$F16+'Sentencias TSJ'!$G16)=0,"-",'Sentencias TSJ'!E16/('Sentencias TSJ'!$E16+'Sentencias TSJ'!$F16+'Sentencias TSJ'!$G16))</f>
        <v>0.875</v>
      </c>
      <c r="F16" s="23">
        <f>IF(('Sentencias TSJ'!$E16+'Sentencias TSJ'!$F16+'Sentencias TSJ'!$G16)=0,"-",'Sentencias TSJ'!F16/('Sentencias TSJ'!$E16+'Sentencias TSJ'!$F16+'Sentencias TSJ'!$G16))</f>
        <v>8.7499999999999994E-2</v>
      </c>
      <c r="G16" s="23">
        <f>IF(('Sentencias TSJ'!$E16+'Sentencias TSJ'!$F16+'Sentencias TSJ'!$G16)=0,"-",'Sentencias TSJ'!G16/('Sentencias TSJ'!$E16+'Sentencias TSJ'!$F16+'Sentencias TSJ'!$G16))</f>
        <v>3.7499999999999999E-2</v>
      </c>
      <c r="H16" s="23">
        <f>IF(('Sentencias TSJ'!$H16+'Sentencias TSJ'!$I16+'Sentencias TSJ'!$J16)=0,"-",'Sentencias TSJ'!H16/('Sentencias TSJ'!$H16+'Sentencias TSJ'!$I16+'Sentencias TSJ'!$J16))</f>
        <v>0.86250000000000004</v>
      </c>
      <c r="I16" s="23">
        <f>IF(('Sentencias TSJ'!$H16+'Sentencias TSJ'!$I16+'Sentencias TSJ'!$J16)=0,"-",'Sentencias TSJ'!I16/('Sentencias TSJ'!$H16+'Sentencias TSJ'!$I16+'Sentencias TSJ'!$J16))</f>
        <v>7.4999999999999997E-2</v>
      </c>
      <c r="J16" s="23">
        <f>IF(('Sentencias TSJ'!$H16+'Sentencias TSJ'!$I16+'Sentencias TSJ'!$J16)=0,"-",'Sentencias TSJ'!J16/('Sentencias TSJ'!$H16+'Sentencias TSJ'!$I16+'Sentencias TSJ'!$J16))</f>
        <v>6.25E-2</v>
      </c>
      <c r="K16" s="23">
        <f>IF(('Sentencias TSJ'!$K16+'Sentencias TSJ'!$L16+'Sentencias TSJ'!$M16)=0,"-",'Sentencias TSJ'!K16/('Sentencias TSJ'!$K16+'Sentencias TSJ'!$L16+'Sentencias TSJ'!$M16))</f>
        <v>0.87127659574468086</v>
      </c>
      <c r="L16" s="23">
        <f>IF(('Sentencias TSJ'!$K16+'Sentencias TSJ'!$L16+'Sentencias TSJ'!$M16)=0,"-",'Sentencias TSJ'!L16/('Sentencias TSJ'!$K16+'Sentencias TSJ'!$L16+'Sentencias TSJ'!$M16))</f>
        <v>7.8723404255319152E-2</v>
      </c>
      <c r="M16" s="23">
        <f>IF(('Sentencias TSJ'!$K16+'Sentencias TSJ'!$L16+'Sentencias TSJ'!$M16)=0,"-",'Sentencias TSJ'!M16/('Sentencias TSJ'!$K16+'Sentencias TSJ'!$L16+'Sentencias TSJ'!$M16))</f>
        <v>0.05</v>
      </c>
    </row>
    <row r="17" spans="1:13" ht="15.75" thickBot="1" x14ac:dyDescent="0.3">
      <c r="A17" s="2" t="s">
        <v>24</v>
      </c>
      <c r="B17" s="23">
        <f>IF(('Sentencias TSJ'!$B17+'Sentencias TSJ'!$C17+'Sentencias TSJ'!$D17)=0,"-",'Sentencias TSJ'!B17/('Sentencias TSJ'!$B17+'Sentencias TSJ'!$C17+'Sentencias TSJ'!$D17))</f>
        <v>0.8666666666666667</v>
      </c>
      <c r="C17" s="23">
        <f>IF(('Sentencias TSJ'!$B17+'Sentencias TSJ'!$C17+'Sentencias TSJ'!$D17)=0,"-",'Sentencias TSJ'!C17/('Sentencias TSJ'!$B17+'Sentencias TSJ'!$C17+'Sentencias TSJ'!$D17))</f>
        <v>8.4057971014492749E-2</v>
      </c>
      <c r="D17" s="23">
        <f>IF(('Sentencias TSJ'!$B17+'Sentencias TSJ'!$C17+'Sentencias TSJ'!$D17)=0,"-",'Sentencias TSJ'!D17/('Sentencias TSJ'!$B17+'Sentencias TSJ'!$C17+'Sentencias TSJ'!$D17))</f>
        <v>4.9275362318840582E-2</v>
      </c>
      <c r="E17" s="23">
        <f>IF(('Sentencias TSJ'!$E17+'Sentencias TSJ'!$F17+'Sentencias TSJ'!$G17)=0,"-",'Sentencias TSJ'!E17/('Sentencias TSJ'!$E17+'Sentencias TSJ'!$F17+'Sentencias TSJ'!$G17))</f>
        <v>0.73333333333333328</v>
      </c>
      <c r="F17" s="23">
        <f>IF(('Sentencias TSJ'!$E17+'Sentencias TSJ'!$F17+'Sentencias TSJ'!$G17)=0,"-",'Sentencias TSJ'!F17/('Sentencias TSJ'!$E17+'Sentencias TSJ'!$F17+'Sentencias TSJ'!$G17))</f>
        <v>0.16666666666666666</v>
      </c>
      <c r="G17" s="23">
        <f>IF(('Sentencias TSJ'!$E17+'Sentencias TSJ'!$F17+'Sentencias TSJ'!$G17)=0,"-",'Sentencias TSJ'!G17/('Sentencias TSJ'!$E17+'Sentencias TSJ'!$F17+'Sentencias TSJ'!$G17))</f>
        <v>0.1</v>
      </c>
      <c r="H17" s="23">
        <f>IF(('Sentencias TSJ'!$H17+'Sentencias TSJ'!$I17+'Sentencias TSJ'!$J17)=0,"-",'Sentencias TSJ'!H17/('Sentencias TSJ'!$H17+'Sentencias TSJ'!$I17+'Sentencias TSJ'!$J17))</f>
        <v>0.83018867924528306</v>
      </c>
      <c r="I17" s="23">
        <f>IF(('Sentencias TSJ'!$H17+'Sentencias TSJ'!$I17+'Sentencias TSJ'!$J17)=0,"-",'Sentencias TSJ'!I17/('Sentencias TSJ'!$H17+'Sentencias TSJ'!$I17+'Sentencias TSJ'!$J17))</f>
        <v>3.7735849056603772E-2</v>
      </c>
      <c r="J17" s="23">
        <f>IF(('Sentencias TSJ'!$H17+'Sentencias TSJ'!$I17+'Sentencias TSJ'!$J17)=0,"-",'Sentencias TSJ'!J17/('Sentencias TSJ'!$H17+'Sentencias TSJ'!$I17+'Sentencias TSJ'!$J17))</f>
        <v>0.13207547169811321</v>
      </c>
      <c r="K17" s="23">
        <f>IF(('Sentencias TSJ'!$K17+'Sentencias TSJ'!$L17+'Sentencias TSJ'!$M17)=0,"-",'Sentencias TSJ'!K17/('Sentencias TSJ'!$K17+'Sentencias TSJ'!$L17+'Sentencias TSJ'!$M17))</f>
        <v>0.85280373831775702</v>
      </c>
      <c r="L17" s="23">
        <f>IF(('Sentencias TSJ'!$K17+'Sentencias TSJ'!$L17+'Sentencias TSJ'!$M17)=0,"-",'Sentencias TSJ'!L17/('Sentencias TSJ'!$K17+'Sentencias TSJ'!$L17+'Sentencias TSJ'!$M17))</f>
        <v>8.4112149532710276E-2</v>
      </c>
      <c r="M17" s="23">
        <f>IF(('Sentencias TSJ'!$K17+'Sentencias TSJ'!$L17+'Sentencias TSJ'!$M17)=0,"-",'Sentencias TSJ'!M17/('Sentencias TSJ'!$K17+'Sentencias TSJ'!$L17+'Sentencias TSJ'!$M17))</f>
        <v>6.3084112149532703E-2</v>
      </c>
    </row>
    <row r="18" spans="1:13" ht="15.75" thickBot="1" x14ac:dyDescent="0.3">
      <c r="A18" s="2" t="s">
        <v>12</v>
      </c>
      <c r="B18" s="23">
        <f>IF(('Sentencias TSJ'!$B18+'Sentencias TSJ'!$C18+'Sentencias TSJ'!$D18)=0,"-",'Sentencias TSJ'!B18/('Sentencias TSJ'!$B18+'Sentencias TSJ'!$C18+'Sentencias TSJ'!$D18))</f>
        <v>0.8571428571428571</v>
      </c>
      <c r="C18" s="23">
        <f>IF(('Sentencias TSJ'!$B18+'Sentencias TSJ'!$C18+'Sentencias TSJ'!$D18)=0,"-",'Sentencias TSJ'!C18/('Sentencias TSJ'!$B18+'Sentencias TSJ'!$C18+'Sentencias TSJ'!$D18))</f>
        <v>0.14285714285714285</v>
      </c>
      <c r="D18" s="23">
        <f>IF(('Sentencias TSJ'!$B18+'Sentencias TSJ'!$C18+'Sentencias TSJ'!$D18)=0,"-",'Sentencias TSJ'!D18/('Sentencias TSJ'!$B18+'Sentencias TSJ'!$C18+'Sentencias TSJ'!$D18))</f>
        <v>0</v>
      </c>
      <c r="E18" s="23" t="str">
        <f>IF(('Sentencias TSJ'!$E18+'Sentencias TSJ'!$F18+'Sentencias TSJ'!$G18)=0,"-",'Sentencias TSJ'!E18/('Sentencias TSJ'!$E18+'Sentencias TSJ'!$F18+'Sentencias TSJ'!$G18))</f>
        <v>-</v>
      </c>
      <c r="F18" s="23" t="str">
        <f>IF(('Sentencias TSJ'!$E18+'Sentencias TSJ'!$F18+'Sentencias TSJ'!$G18)=0,"-",'Sentencias TSJ'!F18/('Sentencias TSJ'!$E18+'Sentencias TSJ'!$F18+'Sentencias TSJ'!$G18))</f>
        <v>-</v>
      </c>
      <c r="G18" s="23" t="str">
        <f>IF(('Sentencias TSJ'!$E18+'Sentencias TSJ'!$F18+'Sentencias TSJ'!$G18)=0,"-",'Sentencias TSJ'!G18/('Sentencias TSJ'!$E18+'Sentencias TSJ'!$F18+'Sentencias TSJ'!$G18))</f>
        <v>-</v>
      </c>
      <c r="H18" s="23">
        <f>IF(('Sentencias TSJ'!$H18+'Sentencias TSJ'!$I18+'Sentencias TSJ'!$J18)=0,"-",'Sentencias TSJ'!H18/('Sentencias TSJ'!$H18+'Sentencias TSJ'!$I18+'Sentencias TSJ'!$J18))</f>
        <v>0</v>
      </c>
      <c r="I18" s="23">
        <f>IF(('Sentencias TSJ'!$H18+'Sentencias TSJ'!$I18+'Sentencias TSJ'!$J18)=0,"-",'Sentencias TSJ'!I18/('Sentencias TSJ'!$H18+'Sentencias TSJ'!$I18+'Sentencias TSJ'!$J18))</f>
        <v>0</v>
      </c>
      <c r="J18" s="23">
        <f>IF(('Sentencias TSJ'!$H18+'Sentencias TSJ'!$I18+'Sentencias TSJ'!$J18)=0,"-",'Sentencias TSJ'!J18/('Sentencias TSJ'!$H18+'Sentencias TSJ'!$I18+'Sentencias TSJ'!$J18))</f>
        <v>1</v>
      </c>
      <c r="K18" s="23">
        <f>IF(('Sentencias TSJ'!$K18+'Sentencias TSJ'!$L18+'Sentencias TSJ'!$M18)=0,"-",'Sentencias TSJ'!K18/('Sentencias TSJ'!$K18+'Sentencias TSJ'!$L18+'Sentencias TSJ'!$M18))</f>
        <v>0.81818181818181823</v>
      </c>
      <c r="L18" s="23">
        <f>IF(('Sentencias TSJ'!$K18+'Sentencias TSJ'!$L18+'Sentencias TSJ'!$M18)=0,"-",'Sentencias TSJ'!L18/('Sentencias TSJ'!$K18+'Sentencias TSJ'!$L18+'Sentencias TSJ'!$M18))</f>
        <v>0.13636363636363635</v>
      </c>
      <c r="M18" s="23">
        <f>IF(('Sentencias TSJ'!$K18+'Sentencias TSJ'!$L18+'Sentencias TSJ'!$M18)=0,"-",'Sentencias TSJ'!M18/('Sentencias TSJ'!$K18+'Sentencias TSJ'!$L18+'Sentencias TSJ'!$M18))</f>
        <v>4.5454545454545456E-2</v>
      </c>
    </row>
    <row r="19" spans="1:13" ht="15.75" thickBot="1" x14ac:dyDescent="0.3">
      <c r="A19" s="2" t="s">
        <v>13</v>
      </c>
      <c r="B19" s="23">
        <f>IF(('Sentencias TSJ'!$B19+'Sentencias TSJ'!$C19+'Sentencias TSJ'!$D19)=0,"-",'Sentencias TSJ'!B19/('Sentencias TSJ'!$B19+'Sentencias TSJ'!$C19+'Sentencias TSJ'!$D19))</f>
        <v>0.97560975609756095</v>
      </c>
      <c r="C19" s="23">
        <f>IF(('Sentencias TSJ'!$B19+'Sentencias TSJ'!$C19+'Sentencias TSJ'!$D19)=0,"-",'Sentencias TSJ'!C19/('Sentencias TSJ'!$B19+'Sentencias TSJ'!$C19+'Sentencias TSJ'!$D19))</f>
        <v>1.2195121951219513E-2</v>
      </c>
      <c r="D19" s="23">
        <f>IF(('Sentencias TSJ'!$B19+'Sentencias TSJ'!$C19+'Sentencias TSJ'!$D19)=0,"-",'Sentencias TSJ'!D19/('Sentencias TSJ'!$B19+'Sentencias TSJ'!$C19+'Sentencias TSJ'!$D19))</f>
        <v>1.2195121951219513E-2</v>
      </c>
      <c r="E19" s="23">
        <f>IF(('Sentencias TSJ'!$E19+'Sentencias TSJ'!$F19+'Sentencias TSJ'!$G19)=0,"-",'Sentencias TSJ'!E19/('Sentencias TSJ'!$E19+'Sentencias TSJ'!$F19+'Sentencias TSJ'!$G19))</f>
        <v>0.75</v>
      </c>
      <c r="F19" s="23">
        <f>IF(('Sentencias TSJ'!$E19+'Sentencias TSJ'!$F19+'Sentencias TSJ'!$G19)=0,"-",'Sentencias TSJ'!F19/('Sentencias TSJ'!$E19+'Sentencias TSJ'!$F19+'Sentencias TSJ'!$G19))</f>
        <v>0.25</v>
      </c>
      <c r="G19" s="23">
        <f>IF(('Sentencias TSJ'!$E19+'Sentencias TSJ'!$F19+'Sentencias TSJ'!$G19)=0,"-",'Sentencias TSJ'!G19/('Sentencias TSJ'!$E19+'Sentencias TSJ'!$F19+'Sentencias TSJ'!$G19))</f>
        <v>0</v>
      </c>
      <c r="H19" s="23">
        <f>IF(('Sentencias TSJ'!$H19+'Sentencias TSJ'!$I19+'Sentencias TSJ'!$J19)=0,"-",'Sentencias TSJ'!H19/('Sentencias TSJ'!$H19+'Sentencias TSJ'!$I19+'Sentencias TSJ'!$J19))</f>
        <v>1</v>
      </c>
      <c r="I19" s="23">
        <f>IF(('Sentencias TSJ'!$H19+'Sentencias TSJ'!$I19+'Sentencias TSJ'!$J19)=0,"-",'Sentencias TSJ'!I19/('Sentencias TSJ'!$H19+'Sentencias TSJ'!$I19+'Sentencias TSJ'!$J19))</f>
        <v>0</v>
      </c>
      <c r="J19" s="23">
        <f>IF(('Sentencias TSJ'!$H19+'Sentencias TSJ'!$I19+'Sentencias TSJ'!$J19)=0,"-",'Sentencias TSJ'!J19/('Sentencias TSJ'!$H19+'Sentencias TSJ'!$I19+'Sentencias TSJ'!$J19))</f>
        <v>0</v>
      </c>
      <c r="K19" s="23">
        <f>IF(('Sentencias TSJ'!$K19+'Sentencias TSJ'!$L19+'Sentencias TSJ'!$M19)=0,"-",'Sentencias TSJ'!K19/('Sentencias TSJ'!$K19+'Sentencias TSJ'!$L19+'Sentencias TSJ'!$M19))</f>
        <v>0.967741935483871</v>
      </c>
      <c r="L19" s="23">
        <f>IF(('Sentencias TSJ'!$K19+'Sentencias TSJ'!$L19+'Sentencias TSJ'!$M19)=0,"-",'Sentencias TSJ'!L19/('Sentencias TSJ'!$K19+'Sentencias TSJ'!$L19+'Sentencias TSJ'!$M19))</f>
        <v>2.1505376344086023E-2</v>
      </c>
      <c r="M19" s="23">
        <f>IF(('Sentencias TSJ'!$K19+'Sentencias TSJ'!$L19+'Sentencias TSJ'!$M19)=0,"-",'Sentencias TSJ'!M19/('Sentencias TSJ'!$K19+'Sentencias TSJ'!$L19+'Sentencias TSJ'!$M19))</f>
        <v>1.0752688172043012E-2</v>
      </c>
    </row>
    <row r="20" spans="1:13" ht="15.75" thickBot="1" x14ac:dyDescent="0.3">
      <c r="A20" s="2" t="s">
        <v>14</v>
      </c>
      <c r="B20" s="23">
        <f>IF(('Sentencias TSJ'!$B20+'Sentencias TSJ'!$C20+'Sentencias TSJ'!$D20)=0,"-",'Sentencias TSJ'!B20/('Sentencias TSJ'!$B20+'Sentencias TSJ'!$C20+'Sentencias TSJ'!$D20))</f>
        <v>0.9285714285714286</v>
      </c>
      <c r="C20" s="23">
        <f>IF(('Sentencias TSJ'!$B20+'Sentencias TSJ'!$C20+'Sentencias TSJ'!$D20)=0,"-",'Sentencias TSJ'!C20/('Sentencias TSJ'!$B20+'Sentencias TSJ'!$C20+'Sentencias TSJ'!$D20))</f>
        <v>2.813852813852814E-2</v>
      </c>
      <c r="D20" s="23">
        <f>IF(('Sentencias TSJ'!$B20+'Sentencias TSJ'!$C20+'Sentencias TSJ'!$D20)=0,"-",'Sentencias TSJ'!D20/('Sentencias TSJ'!$B20+'Sentencias TSJ'!$C20+'Sentencias TSJ'!$D20))</f>
        <v>4.3290043290043288E-2</v>
      </c>
      <c r="E20" s="23">
        <f>IF(('Sentencias TSJ'!$E20+'Sentencias TSJ'!$F20+'Sentencias TSJ'!$G20)=0,"-",'Sentencias TSJ'!E20/('Sentencias TSJ'!$E20+'Sentencias TSJ'!$F20+'Sentencias TSJ'!$G20))</f>
        <v>0.84</v>
      </c>
      <c r="F20" s="23">
        <f>IF(('Sentencias TSJ'!$E20+'Sentencias TSJ'!$F20+'Sentencias TSJ'!$G20)=0,"-",'Sentencias TSJ'!F20/('Sentencias TSJ'!$E20+'Sentencias TSJ'!$F20+'Sentencias TSJ'!$G20))</f>
        <v>0.06</v>
      </c>
      <c r="G20" s="23">
        <f>IF(('Sentencias TSJ'!$E20+'Sentencias TSJ'!$F20+'Sentencias TSJ'!$G20)=0,"-",'Sentencias TSJ'!G20/('Sentencias TSJ'!$E20+'Sentencias TSJ'!$F20+'Sentencias TSJ'!$G20))</f>
        <v>0.1</v>
      </c>
      <c r="H20" s="23">
        <f>IF(('Sentencias TSJ'!$H20+'Sentencias TSJ'!$I20+'Sentencias TSJ'!$J20)=0,"-",'Sentencias TSJ'!H20/('Sentencias TSJ'!$H20+'Sentencias TSJ'!$I20+'Sentencias TSJ'!$J20))</f>
        <v>0.8771929824561403</v>
      </c>
      <c r="I20" s="23">
        <f>IF(('Sentencias TSJ'!$H20+'Sentencias TSJ'!$I20+'Sentencias TSJ'!$J20)=0,"-",'Sentencias TSJ'!I20/('Sentencias TSJ'!$H20+'Sentencias TSJ'!$I20+'Sentencias TSJ'!$J20))</f>
        <v>3.5087719298245612E-2</v>
      </c>
      <c r="J20" s="23">
        <f>IF(('Sentencias TSJ'!$H20+'Sentencias TSJ'!$I20+'Sentencias TSJ'!$J20)=0,"-",'Sentencias TSJ'!J20/('Sentencias TSJ'!$H20+'Sentencias TSJ'!$I20+'Sentencias TSJ'!$J20))</f>
        <v>8.771929824561403E-2</v>
      </c>
      <c r="K20" s="23">
        <f>IF(('Sentencias TSJ'!$K20+'Sentencias TSJ'!$L20+'Sentencias TSJ'!$M20)=0,"-",'Sentencias TSJ'!K20/('Sentencias TSJ'!$K20+'Sentencias TSJ'!$L20+'Sentencias TSJ'!$M20))</f>
        <v>0.91564147627416526</v>
      </c>
      <c r="L20" s="23">
        <f>IF(('Sentencias TSJ'!$K20+'Sentencias TSJ'!$L20+'Sentencias TSJ'!$M20)=0,"-",'Sentencias TSJ'!L20/('Sentencias TSJ'!$K20+'Sentencias TSJ'!$L20+'Sentencias TSJ'!$M20))</f>
        <v>3.163444639718805E-2</v>
      </c>
      <c r="M20" s="23">
        <f>IF(('Sentencias TSJ'!$K20+'Sentencias TSJ'!$L20+'Sentencias TSJ'!$M20)=0,"-",'Sentencias TSJ'!M20/('Sentencias TSJ'!$K20+'Sentencias TSJ'!$L20+'Sentencias TSJ'!$M20))</f>
        <v>5.272407732864675E-2</v>
      </c>
    </row>
    <row r="21" spans="1:13" ht="15.75" thickBot="1" x14ac:dyDescent="0.3">
      <c r="A21" s="2" t="s">
        <v>15</v>
      </c>
      <c r="B21" s="23">
        <f>IF(('Sentencias TSJ'!$B21+'Sentencias TSJ'!$C21+'Sentencias TSJ'!$D21)=0,"-",'Sentencias TSJ'!B21/('Sentencias TSJ'!$B21+'Sentencias TSJ'!$C21+'Sentencias TSJ'!$D21))</f>
        <v>0.875</v>
      </c>
      <c r="C21" s="23">
        <f>IF(('Sentencias TSJ'!$B21+'Sentencias TSJ'!$C21+'Sentencias TSJ'!$D21)=0,"-",'Sentencias TSJ'!C21/('Sentencias TSJ'!$B21+'Sentencias TSJ'!$C21+'Sentencias TSJ'!$D21))</f>
        <v>6.25E-2</v>
      </c>
      <c r="D21" s="23">
        <f>IF(('Sentencias TSJ'!$B21+'Sentencias TSJ'!$C21+'Sentencias TSJ'!$D21)=0,"-",'Sentencias TSJ'!D21/('Sentencias TSJ'!$B21+'Sentencias TSJ'!$C21+'Sentencias TSJ'!$D21))</f>
        <v>6.25E-2</v>
      </c>
      <c r="E21" s="23">
        <f>IF(('Sentencias TSJ'!$E21+'Sentencias TSJ'!$F21+'Sentencias TSJ'!$G21)=0,"-",'Sentencias TSJ'!E21/('Sentencias TSJ'!$E21+'Sentencias TSJ'!$F21+'Sentencias TSJ'!$G21))</f>
        <v>0</v>
      </c>
      <c r="F21" s="23">
        <f>IF(('Sentencias TSJ'!$E21+'Sentencias TSJ'!$F21+'Sentencias TSJ'!$G21)=0,"-",'Sentencias TSJ'!F21/('Sentencias TSJ'!$E21+'Sentencias TSJ'!$F21+'Sentencias TSJ'!$G21))</f>
        <v>1</v>
      </c>
      <c r="G21" s="23">
        <f>IF(('Sentencias TSJ'!$E21+'Sentencias TSJ'!$F21+'Sentencias TSJ'!$G21)=0,"-",'Sentencias TSJ'!G21/('Sentencias TSJ'!$E21+'Sentencias TSJ'!$F21+'Sentencias TSJ'!$G21))</f>
        <v>0</v>
      </c>
      <c r="H21" s="23">
        <f>IF(('Sentencias TSJ'!$H21+'Sentencias TSJ'!$I21+'Sentencias TSJ'!$J21)=0,"-",'Sentencias TSJ'!H21/('Sentencias TSJ'!$H21+'Sentencias TSJ'!$I21+'Sentencias TSJ'!$J21))</f>
        <v>1</v>
      </c>
      <c r="I21" s="23">
        <f>IF(('Sentencias TSJ'!$H21+'Sentencias TSJ'!$I21+'Sentencias TSJ'!$J21)=0,"-",'Sentencias TSJ'!I21/('Sentencias TSJ'!$H21+'Sentencias TSJ'!$I21+'Sentencias TSJ'!$J21))</f>
        <v>0</v>
      </c>
      <c r="J21" s="23">
        <f>IF(('Sentencias TSJ'!$H21+'Sentencias TSJ'!$I21+'Sentencias TSJ'!$J21)=0,"-",'Sentencias TSJ'!J21/('Sentencias TSJ'!$H21+'Sentencias TSJ'!$I21+'Sentencias TSJ'!$J21))</f>
        <v>0</v>
      </c>
      <c r="K21" s="23">
        <f>IF(('Sentencias TSJ'!$K21+'Sentencias TSJ'!$L21+'Sentencias TSJ'!$M21)=0,"-",'Sentencias TSJ'!K21/('Sentencias TSJ'!$K21+'Sentencias TSJ'!$L21+'Sentencias TSJ'!$M21))</f>
        <v>0.84285714285714286</v>
      </c>
      <c r="L21" s="23">
        <f>IF(('Sentencias TSJ'!$K21+'Sentencias TSJ'!$L21+'Sentencias TSJ'!$M21)=0,"-",'Sentencias TSJ'!L21/('Sentencias TSJ'!$K21+'Sentencias TSJ'!$L21+'Sentencias TSJ'!$M21))</f>
        <v>0.1</v>
      </c>
      <c r="M21" s="23">
        <f>IF(('Sentencias TSJ'!$K21+'Sentencias TSJ'!$L21+'Sentencias TSJ'!$M21)=0,"-",'Sentencias TSJ'!M21/('Sentencias TSJ'!$K21+'Sentencias TSJ'!$L21+'Sentencias TSJ'!$M21))</f>
        <v>5.7142857142857141E-2</v>
      </c>
    </row>
    <row r="22" spans="1:13" ht="15.75" thickBot="1" x14ac:dyDescent="0.3">
      <c r="A22" s="2" t="s">
        <v>16</v>
      </c>
      <c r="B22" s="23">
        <f>IF(('Sentencias TSJ'!$B22+'Sentencias TSJ'!$C22+'Sentencias TSJ'!$D22)=0,"-",'Sentencias TSJ'!B22/('Sentencias TSJ'!$B22+'Sentencias TSJ'!$C22+'Sentencias TSJ'!$D22))</f>
        <v>0.9285714285714286</v>
      </c>
      <c r="C22" s="23">
        <f>IF(('Sentencias TSJ'!$B22+'Sentencias TSJ'!$C22+'Sentencias TSJ'!$D22)=0,"-",'Sentencias TSJ'!C22/('Sentencias TSJ'!$B22+'Sentencias TSJ'!$C22+'Sentencias TSJ'!$D22))</f>
        <v>7.1428571428571425E-2</v>
      </c>
      <c r="D22" s="23">
        <f>IF(('Sentencias TSJ'!$B22+'Sentencias TSJ'!$C22+'Sentencias TSJ'!$D22)=0,"-",'Sentencias TSJ'!D22/('Sentencias TSJ'!$B22+'Sentencias TSJ'!$C22+'Sentencias TSJ'!$D22))</f>
        <v>0</v>
      </c>
      <c r="E22" s="23">
        <f>IF(('Sentencias TSJ'!$E22+'Sentencias TSJ'!$F22+'Sentencias TSJ'!$G22)=0,"-",'Sentencias TSJ'!E22/('Sentencias TSJ'!$E22+'Sentencias TSJ'!$F22+'Sentencias TSJ'!$G22))</f>
        <v>0.5</v>
      </c>
      <c r="F22" s="23">
        <f>IF(('Sentencias TSJ'!$E22+'Sentencias TSJ'!$F22+'Sentencias TSJ'!$G22)=0,"-",'Sentencias TSJ'!F22/('Sentencias TSJ'!$E22+'Sentencias TSJ'!$F22+'Sentencias TSJ'!$G22))</f>
        <v>0.5</v>
      </c>
      <c r="G22" s="23">
        <f>IF(('Sentencias TSJ'!$E22+'Sentencias TSJ'!$F22+'Sentencias TSJ'!$G22)=0,"-",'Sentencias TSJ'!G22/('Sentencias TSJ'!$E22+'Sentencias TSJ'!$F22+'Sentencias TSJ'!$G22))</f>
        <v>0</v>
      </c>
      <c r="H22" s="23">
        <f>IF(('Sentencias TSJ'!$H22+'Sentencias TSJ'!$I22+'Sentencias TSJ'!$J22)=0,"-",'Sentencias TSJ'!H22/('Sentencias TSJ'!$H22+'Sentencias TSJ'!$I22+'Sentencias TSJ'!$J22))</f>
        <v>0</v>
      </c>
      <c r="I22" s="23">
        <f>IF(('Sentencias TSJ'!$H22+'Sentencias TSJ'!$I22+'Sentencias TSJ'!$J22)=0,"-",'Sentencias TSJ'!I22/('Sentencias TSJ'!$H22+'Sentencias TSJ'!$I22+'Sentencias TSJ'!$J22))</f>
        <v>0</v>
      </c>
      <c r="J22" s="23">
        <f>IF(('Sentencias TSJ'!$H22+'Sentencias TSJ'!$I22+'Sentencias TSJ'!$J22)=0,"-",'Sentencias TSJ'!J22/('Sentencias TSJ'!$H22+'Sentencias TSJ'!$I22+'Sentencias TSJ'!$J22))</f>
        <v>1</v>
      </c>
      <c r="K22" s="23">
        <f>IF(('Sentencias TSJ'!$K22+'Sentencias TSJ'!$L22+'Sentencias TSJ'!$M22)=0,"-",'Sentencias TSJ'!K22/('Sentencias TSJ'!$K22+'Sentencias TSJ'!$L22+'Sentencias TSJ'!$M22))</f>
        <v>0.8833333333333333</v>
      </c>
      <c r="L22" s="23">
        <f>IF(('Sentencias TSJ'!$K22+'Sentencias TSJ'!$L22+'Sentencias TSJ'!$M22)=0,"-",'Sentencias TSJ'!L22/('Sentencias TSJ'!$K22+'Sentencias TSJ'!$L22+'Sentencias TSJ'!$M22))</f>
        <v>8.3333333333333329E-2</v>
      </c>
      <c r="M22" s="23">
        <f>IF(('Sentencias TSJ'!$K22+'Sentencias TSJ'!$L22+'Sentencias TSJ'!$M22)=0,"-",'Sentencias TSJ'!M22/('Sentencias TSJ'!$K22+'Sentencias TSJ'!$L22+'Sentencias TSJ'!$M22))</f>
        <v>3.3333333333333333E-2</v>
      </c>
    </row>
    <row r="23" spans="1:13" ht="15.75" thickBot="1" x14ac:dyDescent="0.3">
      <c r="A23" s="2" t="s">
        <v>17</v>
      </c>
      <c r="B23" s="23">
        <f>IF(('Sentencias TSJ'!$B23+'Sentencias TSJ'!$C23+'Sentencias TSJ'!$D23)=0,"-",'Sentencias TSJ'!B23/('Sentencias TSJ'!$B23+'Sentencias TSJ'!$C23+'Sentencias TSJ'!$D23))</f>
        <v>0.87786259541984735</v>
      </c>
      <c r="C23" s="23">
        <f>IF(('Sentencias TSJ'!$B23+'Sentencias TSJ'!$C23+'Sentencias TSJ'!$D23)=0,"-",'Sentencias TSJ'!C23/('Sentencias TSJ'!$B23+'Sentencias TSJ'!$C23+'Sentencias TSJ'!$D23))</f>
        <v>3.8167938931297711E-2</v>
      </c>
      <c r="D23" s="23">
        <f>IF(('Sentencias TSJ'!$B23+'Sentencias TSJ'!$C23+'Sentencias TSJ'!$D23)=0,"-",'Sentencias TSJ'!D23/('Sentencias TSJ'!$B23+'Sentencias TSJ'!$C23+'Sentencias TSJ'!$D23))</f>
        <v>8.3969465648854963E-2</v>
      </c>
      <c r="E23" s="23">
        <f>IF(('Sentencias TSJ'!$E23+'Sentencias TSJ'!$F23+'Sentencias TSJ'!$G23)=0,"-",'Sentencias TSJ'!E23/('Sentencias TSJ'!$E23+'Sentencias TSJ'!$F23+'Sentencias TSJ'!$G23))</f>
        <v>0.90909090909090906</v>
      </c>
      <c r="F23" s="23">
        <f>IF(('Sentencias TSJ'!$E23+'Sentencias TSJ'!$F23+'Sentencias TSJ'!$G23)=0,"-",'Sentencias TSJ'!F23/('Sentencias TSJ'!$E23+'Sentencias TSJ'!$F23+'Sentencias TSJ'!$G23))</f>
        <v>0</v>
      </c>
      <c r="G23" s="23">
        <f>IF(('Sentencias TSJ'!$E23+'Sentencias TSJ'!$F23+'Sentencias TSJ'!$G23)=0,"-",'Sentencias TSJ'!G23/('Sentencias TSJ'!$E23+'Sentencias TSJ'!$F23+'Sentencias TSJ'!$G23))</f>
        <v>9.0909090909090912E-2</v>
      </c>
      <c r="H23" s="23">
        <f>IF(('Sentencias TSJ'!$H23+'Sentencias TSJ'!$I23+'Sentencias TSJ'!$J23)=0,"-",'Sentencias TSJ'!H23/('Sentencias TSJ'!$H23+'Sentencias TSJ'!$I23+'Sentencias TSJ'!$J23))</f>
        <v>0.57894736842105265</v>
      </c>
      <c r="I23" s="23">
        <f>IF(('Sentencias TSJ'!$H23+'Sentencias TSJ'!$I23+'Sentencias TSJ'!$J23)=0,"-",'Sentencias TSJ'!I23/('Sentencias TSJ'!$H23+'Sentencias TSJ'!$I23+'Sentencias TSJ'!$J23))</f>
        <v>5.2631578947368418E-2</v>
      </c>
      <c r="J23" s="23">
        <f>IF(('Sentencias TSJ'!$H23+'Sentencias TSJ'!$I23+'Sentencias TSJ'!$J23)=0,"-",'Sentencias TSJ'!J23/('Sentencias TSJ'!$H23+'Sentencias TSJ'!$I23+'Sentencias TSJ'!$J23))</f>
        <v>0.36842105263157893</v>
      </c>
      <c r="K23" s="23">
        <f>IF(('Sentencias TSJ'!$K23+'Sentencias TSJ'!$L23+'Sentencias TSJ'!$M23)=0,"-",'Sentencias TSJ'!K23/('Sentencias TSJ'!$K23+'Sentencias TSJ'!$L23+'Sentencias TSJ'!$M23))</f>
        <v>0.84883720930232553</v>
      </c>
      <c r="L23" s="23">
        <f>IF(('Sentencias TSJ'!$K23+'Sentencias TSJ'!$L23+'Sentencias TSJ'!$M23)=0,"-",'Sentencias TSJ'!L23/('Sentencias TSJ'!$K23+'Sentencias TSJ'!$L23+'Sentencias TSJ'!$M23))</f>
        <v>3.4883720930232558E-2</v>
      </c>
      <c r="M23" s="23">
        <f>IF(('Sentencias TSJ'!$K23+'Sentencias TSJ'!$L23+'Sentencias TSJ'!$M23)=0,"-",'Sentencias TSJ'!M23/('Sentencias TSJ'!$K23+'Sentencias TSJ'!$L23+'Sentencias TSJ'!$M23))</f>
        <v>0.11627906976744186</v>
      </c>
    </row>
    <row r="24" spans="1:13" ht="15.75" thickBot="1" x14ac:dyDescent="0.3">
      <c r="A24" s="2" t="s">
        <v>18</v>
      </c>
      <c r="B24" s="23">
        <f>IF(('Sentencias TSJ'!$B24+'Sentencias TSJ'!$C24+'Sentencias TSJ'!$D24)=0,"-",'Sentencias TSJ'!B24/('Sentencias TSJ'!$B24+'Sentencias TSJ'!$C24+'Sentencias TSJ'!$D24))</f>
        <v>0.84210526315789469</v>
      </c>
      <c r="C24" s="23">
        <f>IF(('Sentencias TSJ'!$B24+'Sentencias TSJ'!$C24+'Sentencias TSJ'!$D24)=0,"-",'Sentencias TSJ'!C24/('Sentencias TSJ'!$B24+'Sentencias TSJ'!$C24+'Sentencias TSJ'!$D24))</f>
        <v>0.15789473684210525</v>
      </c>
      <c r="D24" s="23">
        <f>IF(('Sentencias TSJ'!$B24+'Sentencias TSJ'!$C24+'Sentencias TSJ'!$D24)=0,"-",'Sentencias TSJ'!D24/('Sentencias TSJ'!$B24+'Sentencias TSJ'!$C24+'Sentencias TSJ'!$D24))</f>
        <v>0</v>
      </c>
      <c r="E24" s="23" t="str">
        <f>IF(('Sentencias TSJ'!$E24+'Sentencias TSJ'!$F24+'Sentencias TSJ'!$G24)=0,"-",'Sentencias TSJ'!E24/('Sentencias TSJ'!$E24+'Sentencias TSJ'!$F24+'Sentencias TSJ'!$G24))</f>
        <v>-</v>
      </c>
      <c r="F24" s="23" t="str">
        <f>IF(('Sentencias TSJ'!$E24+'Sentencias TSJ'!$F24+'Sentencias TSJ'!$G24)=0,"-",'Sentencias TSJ'!F24/('Sentencias TSJ'!$E24+'Sentencias TSJ'!$F24+'Sentencias TSJ'!$G24))</f>
        <v>-</v>
      </c>
      <c r="G24" s="23" t="str">
        <f>IF(('Sentencias TSJ'!$E24+'Sentencias TSJ'!$F24+'Sentencias TSJ'!$G24)=0,"-",'Sentencias TSJ'!G24/('Sentencias TSJ'!$E24+'Sentencias TSJ'!$F24+'Sentencias TSJ'!$G24))</f>
        <v>-</v>
      </c>
      <c r="H24" s="23" t="str">
        <f>IF(('Sentencias TSJ'!$H24+'Sentencias TSJ'!$I24+'Sentencias TSJ'!$J24)=0,"-",'Sentencias TSJ'!H24/('Sentencias TSJ'!$H24+'Sentencias TSJ'!$I24+'Sentencias TSJ'!$J24))</f>
        <v>-</v>
      </c>
      <c r="I24" s="23" t="str">
        <f>IF(('Sentencias TSJ'!$H24+'Sentencias TSJ'!$I24+'Sentencias TSJ'!$J24)=0,"-",'Sentencias TSJ'!I24/('Sentencias TSJ'!$H24+'Sentencias TSJ'!$I24+'Sentencias TSJ'!$J24))</f>
        <v>-</v>
      </c>
      <c r="J24" s="23" t="str">
        <f>IF(('Sentencias TSJ'!$H24+'Sentencias TSJ'!$I24+'Sentencias TSJ'!$J24)=0,"-",'Sentencias TSJ'!J24/('Sentencias TSJ'!$H24+'Sentencias TSJ'!$I24+'Sentencias TSJ'!$J24))</f>
        <v>-</v>
      </c>
      <c r="K24" s="23">
        <f>IF(('Sentencias TSJ'!$K24+'Sentencias TSJ'!$L24+'Sentencias TSJ'!$M24)=0,"-",'Sentencias TSJ'!K24/('Sentencias TSJ'!$K24+'Sentencias TSJ'!$L24+'Sentencias TSJ'!$M24))</f>
        <v>0.84210526315789469</v>
      </c>
      <c r="L24" s="23">
        <f>IF(('Sentencias TSJ'!$K24+'Sentencias TSJ'!$L24+'Sentencias TSJ'!$M24)=0,"-",'Sentencias TSJ'!L24/('Sentencias TSJ'!$K24+'Sentencias TSJ'!$L24+'Sentencias TSJ'!$M24))</f>
        <v>0.15789473684210525</v>
      </c>
      <c r="M24" s="23">
        <f>IF(('Sentencias TSJ'!$K24+'Sentencias TSJ'!$L24+'Sentencias TSJ'!$M24)=0,"-",'Sentencias TSJ'!M24/('Sentencias TSJ'!$K24+'Sentencias TSJ'!$L24+'Sentencias TSJ'!$M24))</f>
        <v>0</v>
      </c>
    </row>
    <row r="25" spans="1:13" ht="15.75" thickBot="1" x14ac:dyDescent="0.3">
      <c r="A25" s="3" t="s">
        <v>23</v>
      </c>
      <c r="B25" s="7">
        <f>IF(('Sentencias TSJ'!$B25+'Sentencias TSJ'!$C25+'Sentencias TSJ'!$D25)=0,"-",'Sentencias TSJ'!B25/('Sentencias TSJ'!$B25+'Sentencias TSJ'!$C25+'Sentencias TSJ'!$D25))</f>
        <v>0.88038277511961727</v>
      </c>
      <c r="C25" s="7">
        <f>IF(('Sentencias TSJ'!$B25+'Sentencias TSJ'!$C25+'Sentencias TSJ'!$D25)=0,"-",'Sentencias TSJ'!C25/('Sentencias TSJ'!$B25+'Sentencias TSJ'!$C25+'Sentencias TSJ'!$D25))</f>
        <v>6.6985645933014357E-2</v>
      </c>
      <c r="D25" s="7">
        <f>IF(('Sentencias TSJ'!$B25+'Sentencias TSJ'!$C25+'Sentencias TSJ'!$D25)=0,"-",'Sentencias TSJ'!D25/('Sentencias TSJ'!$B25+'Sentencias TSJ'!$C25+'Sentencias TSJ'!$D25))</f>
        <v>5.2631578947368418E-2</v>
      </c>
      <c r="E25" s="7">
        <f>IF(('Sentencias TSJ'!$E25+'Sentencias TSJ'!$F25+'Sentencias TSJ'!$G25)=0,"-",'Sentencias TSJ'!E25/('Sentencias TSJ'!$E25+'Sentencias TSJ'!$F25+'Sentencias TSJ'!$G25))</f>
        <v>0.75769230769230766</v>
      </c>
      <c r="F25" s="7">
        <f>IF(('Sentencias TSJ'!$E25+'Sentencias TSJ'!$F25+'Sentencias TSJ'!$G25)=0,"-",'Sentencias TSJ'!F25/('Sentencias TSJ'!$E25+'Sentencias TSJ'!$F25+'Sentencias TSJ'!$G25))</f>
        <v>0.15384615384615385</v>
      </c>
      <c r="G25" s="7">
        <f>IF(('Sentencias TSJ'!$E25+'Sentencias TSJ'!$F25+'Sentencias TSJ'!$G25)=0,"-",'Sentencias TSJ'!G25/('Sentencias TSJ'!$E25+'Sentencias TSJ'!$F25+'Sentencias TSJ'!$G25))</f>
        <v>8.8461538461538466E-2</v>
      </c>
      <c r="H25" s="7">
        <f>IF(('Sentencias TSJ'!$H25+'Sentencias TSJ'!$I25+'Sentencias TSJ'!$J25)=0,"-",'Sentencias TSJ'!H25/('Sentencias TSJ'!$H25+'Sentencias TSJ'!$I25+'Sentencias TSJ'!$J25))</f>
        <v>0.84267631103074137</v>
      </c>
      <c r="I25" s="7">
        <f>IF(('Sentencias TSJ'!$H25+'Sentencias TSJ'!$I25+'Sentencias TSJ'!$J25)=0,"-",'Sentencias TSJ'!I25/('Sentencias TSJ'!$H25+'Sentencias TSJ'!$I25+'Sentencias TSJ'!$J25))</f>
        <v>5.9674502712477394E-2</v>
      </c>
      <c r="J25" s="7">
        <f>IF(('Sentencias TSJ'!$H25+'Sentencias TSJ'!$I25+'Sentencias TSJ'!$J25)=0,"-",'Sentencias TSJ'!J25/('Sentencias TSJ'!$H25+'Sentencias TSJ'!$I25+'Sentencias TSJ'!$J25))</f>
        <v>9.7649186256781192E-2</v>
      </c>
      <c r="K25" s="7">
        <f>IF(('Sentencias TSJ'!$K25+'Sentencias TSJ'!$L25+'Sentencias TSJ'!$M25)=0,"-",'Sentencias TSJ'!K25/('Sentencias TSJ'!$K25+'Sentencias TSJ'!$L25+'Sentencias TSJ'!$M25))</f>
        <v>0.86543909348441928</v>
      </c>
      <c r="L25" s="7">
        <f>IF(('Sentencias TSJ'!$K25+'Sentencias TSJ'!$L25+'Sentencias TSJ'!$M25)=0,"-",'Sentencias TSJ'!L25/('Sentencias TSJ'!$K25+'Sentencias TSJ'!$L25+'Sentencias TSJ'!$M25))</f>
        <v>7.2237960339943341E-2</v>
      </c>
      <c r="M25" s="7">
        <f>IF(('Sentencias TSJ'!$K25+'Sentencias TSJ'!$L25+'Sentencias TSJ'!$M25)=0,"-",'Sentencias TSJ'!M25/('Sentencias TSJ'!$K25+'Sentencias TSJ'!$L25+'Sentencias TSJ'!$M25))</f>
        <v>6.2322946175637391E-2</v>
      </c>
    </row>
    <row r="28" spans="1:13" x14ac:dyDescent="0.25">
      <c r="A28" s="45" t="s">
        <v>1</v>
      </c>
      <c r="B28" s="42" t="s">
        <v>33</v>
      </c>
      <c r="C28" s="43"/>
      <c r="D28" s="43"/>
      <c r="E28" s="44"/>
      <c r="F28" s="44"/>
      <c r="G28" s="44"/>
      <c r="H28" s="44"/>
      <c r="I28" s="44"/>
      <c r="J28" s="44"/>
      <c r="K28" s="44"/>
      <c r="L28" s="44"/>
      <c r="M28" s="44"/>
    </row>
    <row r="29" spans="1:13" ht="24" customHeight="1" x14ac:dyDescent="0.25">
      <c r="A29" s="44"/>
      <c r="B29" s="45" t="s">
        <v>30</v>
      </c>
      <c r="C29" s="46"/>
      <c r="D29" s="46"/>
      <c r="E29" s="45" t="s">
        <v>31</v>
      </c>
      <c r="F29" s="46"/>
      <c r="G29" s="46"/>
      <c r="H29" s="45" t="s">
        <v>32</v>
      </c>
      <c r="I29" s="46"/>
      <c r="J29" s="46"/>
      <c r="K29" s="45" t="s">
        <v>2</v>
      </c>
      <c r="L29" s="46"/>
      <c r="M29" s="46"/>
    </row>
    <row r="30" spans="1:13" ht="51" x14ac:dyDescent="0.25">
      <c r="A30" s="44"/>
      <c r="B30" s="4" t="s">
        <v>27</v>
      </c>
      <c r="C30" s="4" t="s">
        <v>28</v>
      </c>
      <c r="D30" s="4" t="s">
        <v>29</v>
      </c>
      <c r="E30" s="4" t="s">
        <v>27</v>
      </c>
      <c r="F30" s="4" t="s">
        <v>28</v>
      </c>
      <c r="G30" s="4" t="s">
        <v>29</v>
      </c>
      <c r="H30" s="4" t="s">
        <v>27</v>
      </c>
      <c r="I30" s="4" t="s">
        <v>28</v>
      </c>
      <c r="J30" s="4" t="s">
        <v>29</v>
      </c>
      <c r="K30" s="4" t="s">
        <v>27</v>
      </c>
      <c r="L30" s="4" t="s">
        <v>28</v>
      </c>
      <c r="M30" s="4" t="s">
        <v>29</v>
      </c>
    </row>
    <row r="31" spans="1:13" ht="15.75" thickBot="1" x14ac:dyDescent="0.3">
      <c r="A31" s="2" t="s">
        <v>3</v>
      </c>
      <c r="B31" s="23">
        <f>IF(('Sentencias TSJ'!$B32+'Sentencias TSJ'!$C32+'Sentencias TSJ'!$D32)=0,"-",'Sentencias TSJ'!B32/('Sentencias TSJ'!$B32+'Sentencias TSJ'!$C32+'Sentencias TSJ'!$D32))</f>
        <v>0.77777777777777779</v>
      </c>
      <c r="C31" s="23">
        <f>IF(('Sentencias TSJ'!$B32+'Sentencias TSJ'!$C32+'Sentencias TSJ'!$D32)=0,"-",'Sentencias TSJ'!C32/('Sentencias TSJ'!$B32+'Sentencias TSJ'!$C32+'Sentencias TSJ'!$D32))</f>
        <v>0.1111111111111111</v>
      </c>
      <c r="D31" s="23">
        <f>IF(('Sentencias TSJ'!$B32+'Sentencias TSJ'!$C32+'Sentencias TSJ'!$D32)=0,"-",'Sentencias TSJ'!D32/('Sentencias TSJ'!$B32+'Sentencias TSJ'!$C32+'Sentencias TSJ'!$D32))</f>
        <v>0.1111111111111111</v>
      </c>
      <c r="E31" s="23">
        <f>IF(('Sentencias TSJ'!$E32+'Sentencias TSJ'!$F32+'Sentencias TSJ'!$G32)=0,"-",'Sentencias TSJ'!E32/('Sentencias TSJ'!$E32+'Sentencias TSJ'!$F32+'Sentencias TSJ'!$G32))</f>
        <v>0</v>
      </c>
      <c r="F31" s="23">
        <f>IF(('Sentencias TSJ'!$E32+'Sentencias TSJ'!$F32+'Sentencias TSJ'!$G32)=0,"-",'Sentencias TSJ'!F32/('Sentencias TSJ'!$E32+'Sentencias TSJ'!$F32+'Sentencias TSJ'!$G32))</f>
        <v>1</v>
      </c>
      <c r="G31" s="23">
        <f>IF(('Sentencias TSJ'!$E32+'Sentencias TSJ'!$F32+'Sentencias TSJ'!$G32)=0,"-",'Sentencias TSJ'!G32/('Sentencias TSJ'!$E32+'Sentencias TSJ'!$F32+'Sentencias TSJ'!$G32))</f>
        <v>0</v>
      </c>
      <c r="H31" s="23">
        <f>IF(('Sentencias TSJ'!$H32+'Sentencias TSJ'!$I32+'Sentencias TSJ'!$J32)=0,"-",'Sentencias TSJ'!H32/('Sentencias TSJ'!$H32+'Sentencias TSJ'!$I32+'Sentencias TSJ'!$J32))</f>
        <v>0</v>
      </c>
      <c r="I31" s="23">
        <f>IF(('Sentencias TSJ'!$H32+'Sentencias TSJ'!$I32+'Sentencias TSJ'!$J32)=0,"-",'Sentencias TSJ'!I32/('Sentencias TSJ'!$H32+'Sentencias TSJ'!$I32+'Sentencias TSJ'!$J32))</f>
        <v>0</v>
      </c>
      <c r="J31" s="23">
        <f>IF(('Sentencias TSJ'!$H32+'Sentencias TSJ'!$I32+'Sentencias TSJ'!$J32)=0,"-",'Sentencias TSJ'!J32/('Sentencias TSJ'!$H32+'Sentencias TSJ'!$I32+'Sentencias TSJ'!$J32))</f>
        <v>1</v>
      </c>
      <c r="K31" s="23">
        <f>IF(('Sentencias TSJ'!$K32+'Sentencias TSJ'!$L32+'Sentencias TSJ'!$M32)=0,"-",'Sentencias TSJ'!K32/('Sentencias TSJ'!$K32+'Sentencias TSJ'!$L32+'Sentencias TSJ'!$M32))</f>
        <v>0.63636363636363635</v>
      </c>
      <c r="L31" s="23">
        <f>IF(('Sentencias TSJ'!$K32+'Sentencias TSJ'!$L32+'Sentencias TSJ'!$M32)=0,"-",'Sentencias TSJ'!L32/('Sentencias TSJ'!$K32+'Sentencias TSJ'!$L32+'Sentencias TSJ'!$M32))</f>
        <v>0.18181818181818182</v>
      </c>
      <c r="M31" s="23">
        <f>IF(('Sentencias TSJ'!$K32+'Sentencias TSJ'!$L32+'Sentencias TSJ'!$M32)=0,"-",'Sentencias TSJ'!M32/('Sentencias TSJ'!$K32+'Sentencias TSJ'!$L32+'Sentencias TSJ'!$M32))</f>
        <v>0.18181818181818182</v>
      </c>
    </row>
    <row r="32" spans="1:13" ht="15.75" thickBot="1" x14ac:dyDescent="0.3">
      <c r="A32" s="2" t="s">
        <v>4</v>
      </c>
      <c r="B32" s="23">
        <f>IF(('Sentencias TSJ'!$B33+'Sentencias TSJ'!$C33+'Sentencias TSJ'!$D33)=0,"-",'Sentencias TSJ'!B33/('Sentencias TSJ'!$B33+'Sentencias TSJ'!$C33+'Sentencias TSJ'!$D33))</f>
        <v>0.33333333333333331</v>
      </c>
      <c r="C32" s="23">
        <f>IF(('Sentencias TSJ'!$B33+'Sentencias TSJ'!$C33+'Sentencias TSJ'!$D33)=0,"-",'Sentencias TSJ'!C33/('Sentencias TSJ'!$B33+'Sentencias TSJ'!$C33+'Sentencias TSJ'!$D33))</f>
        <v>0.66666666666666663</v>
      </c>
      <c r="D32" s="23">
        <f>IF(('Sentencias TSJ'!$B33+'Sentencias TSJ'!$C33+'Sentencias TSJ'!$D33)=0,"-",'Sentencias TSJ'!D33/('Sentencias TSJ'!$B33+'Sentencias TSJ'!$C33+'Sentencias TSJ'!$D33))</f>
        <v>0</v>
      </c>
      <c r="E32" s="23">
        <f>IF(('Sentencias TSJ'!$E33+'Sentencias TSJ'!$F33+'Sentencias TSJ'!$G33)=0,"-",'Sentencias TSJ'!E33/('Sentencias TSJ'!$E33+'Sentencias TSJ'!$F33+'Sentencias TSJ'!$G33))</f>
        <v>0</v>
      </c>
      <c r="F32" s="23">
        <f>IF(('Sentencias TSJ'!$E33+'Sentencias TSJ'!$F33+'Sentencias TSJ'!$G33)=0,"-",'Sentencias TSJ'!F33/('Sentencias TSJ'!$E33+'Sentencias TSJ'!$F33+'Sentencias TSJ'!$G33))</f>
        <v>1</v>
      </c>
      <c r="G32" s="23">
        <f>IF(('Sentencias TSJ'!$E33+'Sentencias TSJ'!$F33+'Sentencias TSJ'!$G33)=0,"-",'Sentencias TSJ'!G33/('Sentencias TSJ'!$E33+'Sentencias TSJ'!$F33+'Sentencias TSJ'!$G33))</f>
        <v>0</v>
      </c>
      <c r="H32" s="23">
        <f>IF(('Sentencias TSJ'!$H33+'Sentencias TSJ'!$I33+'Sentencias TSJ'!$J33)=0,"-",'Sentencias TSJ'!H33/('Sentencias TSJ'!$H33+'Sentencias TSJ'!$I33+'Sentencias TSJ'!$J33))</f>
        <v>0.33333333333333331</v>
      </c>
      <c r="I32" s="23">
        <f>IF(('Sentencias TSJ'!$H33+'Sentencias TSJ'!$I33+'Sentencias TSJ'!$J33)=0,"-",'Sentencias TSJ'!I33/('Sentencias TSJ'!$H33+'Sentencias TSJ'!$I33+'Sentencias TSJ'!$J33))</f>
        <v>0.66666666666666663</v>
      </c>
      <c r="J32" s="23">
        <f>IF(('Sentencias TSJ'!$H33+'Sentencias TSJ'!$I33+'Sentencias TSJ'!$J33)=0,"-",'Sentencias TSJ'!J33/('Sentencias TSJ'!$H33+'Sentencias TSJ'!$I33+'Sentencias TSJ'!$J33))</f>
        <v>0</v>
      </c>
      <c r="K32" s="23">
        <f>IF(('Sentencias TSJ'!$K33+'Sentencias TSJ'!$L33+'Sentencias TSJ'!$M33)=0,"-",'Sentencias TSJ'!K33/('Sentencias TSJ'!$K33+'Sentencias TSJ'!$L33+'Sentencias TSJ'!$M33))</f>
        <v>0.2857142857142857</v>
      </c>
      <c r="L32" s="23">
        <f>IF(('Sentencias TSJ'!$K33+'Sentencias TSJ'!$L33+'Sentencias TSJ'!$M33)=0,"-",'Sentencias TSJ'!L33/('Sentencias TSJ'!$K33+'Sentencias TSJ'!$L33+'Sentencias TSJ'!$M33))</f>
        <v>0.7142857142857143</v>
      </c>
      <c r="M32" s="23">
        <f>IF(('Sentencias TSJ'!$K33+'Sentencias TSJ'!$L33+'Sentencias TSJ'!$M33)=0,"-",'Sentencias TSJ'!M33/('Sentencias TSJ'!$K33+'Sentencias TSJ'!$L33+'Sentencias TSJ'!$M33))</f>
        <v>0</v>
      </c>
    </row>
    <row r="33" spans="1:13" ht="15.75" thickBot="1" x14ac:dyDescent="0.3">
      <c r="A33" s="2" t="s">
        <v>5</v>
      </c>
      <c r="B33" s="23">
        <f>IF(('Sentencias TSJ'!$B34+'Sentencias TSJ'!$C34+'Sentencias TSJ'!$D34)=0,"-",'Sentencias TSJ'!B34/('Sentencias TSJ'!$B34+'Sentencias TSJ'!$C34+'Sentencias TSJ'!$D34))</f>
        <v>1</v>
      </c>
      <c r="C33" s="23">
        <f>IF(('Sentencias TSJ'!$B34+'Sentencias TSJ'!$C34+'Sentencias TSJ'!$D34)=0,"-",'Sentencias TSJ'!C34/('Sentencias TSJ'!$B34+'Sentencias TSJ'!$C34+'Sentencias TSJ'!$D34))</f>
        <v>0</v>
      </c>
      <c r="D33" s="23">
        <f>IF(('Sentencias TSJ'!$B34+'Sentencias TSJ'!$C34+'Sentencias TSJ'!$D34)=0,"-",'Sentencias TSJ'!D34/('Sentencias TSJ'!$B34+'Sentencias TSJ'!$C34+'Sentencias TSJ'!$D34))</f>
        <v>0</v>
      </c>
      <c r="E33" s="23">
        <f>IF(('Sentencias TSJ'!$E34+'Sentencias TSJ'!$F34+'Sentencias TSJ'!$G34)=0,"-",'Sentencias TSJ'!E34/('Sentencias TSJ'!$E34+'Sentencias TSJ'!$F34+'Sentencias TSJ'!$G34))</f>
        <v>1</v>
      </c>
      <c r="F33" s="23">
        <f>IF(('Sentencias TSJ'!$E34+'Sentencias TSJ'!$F34+'Sentencias TSJ'!$G34)=0,"-",'Sentencias TSJ'!F34/('Sentencias TSJ'!$E34+'Sentencias TSJ'!$F34+'Sentencias TSJ'!$G34))</f>
        <v>0</v>
      </c>
      <c r="G33" s="23">
        <f>IF(('Sentencias TSJ'!$E34+'Sentencias TSJ'!$F34+'Sentencias TSJ'!$G34)=0,"-",'Sentencias TSJ'!G34/('Sentencias TSJ'!$E34+'Sentencias TSJ'!$F34+'Sentencias TSJ'!$G34))</f>
        <v>0</v>
      </c>
      <c r="H33" s="23">
        <f>IF(('Sentencias TSJ'!$H34+'Sentencias TSJ'!$I34+'Sentencias TSJ'!$J34)=0,"-",'Sentencias TSJ'!H34/('Sentencias TSJ'!$H34+'Sentencias TSJ'!$I34+'Sentencias TSJ'!$J34))</f>
        <v>1</v>
      </c>
      <c r="I33" s="23">
        <f>IF(('Sentencias TSJ'!$H34+'Sentencias TSJ'!$I34+'Sentencias TSJ'!$J34)=0,"-",'Sentencias TSJ'!I34/('Sentencias TSJ'!$H34+'Sentencias TSJ'!$I34+'Sentencias TSJ'!$J34))</f>
        <v>0</v>
      </c>
      <c r="J33" s="23">
        <f>IF(('Sentencias TSJ'!$H34+'Sentencias TSJ'!$I34+'Sentencias TSJ'!$J34)=0,"-",'Sentencias TSJ'!J34/('Sentencias TSJ'!$H34+'Sentencias TSJ'!$I34+'Sentencias TSJ'!$J34))</f>
        <v>0</v>
      </c>
      <c r="K33" s="23">
        <f>IF(('Sentencias TSJ'!$K34+'Sentencias TSJ'!$L34+'Sentencias TSJ'!$M34)=0,"-",'Sentencias TSJ'!K34/('Sentencias TSJ'!$K34+'Sentencias TSJ'!$L34+'Sentencias TSJ'!$M34))</f>
        <v>1</v>
      </c>
      <c r="L33" s="23">
        <f>IF(('Sentencias TSJ'!$K34+'Sentencias TSJ'!$L34+'Sentencias TSJ'!$M34)=0,"-",'Sentencias TSJ'!L34/('Sentencias TSJ'!$K34+'Sentencias TSJ'!$L34+'Sentencias TSJ'!$M34))</f>
        <v>0</v>
      </c>
      <c r="M33" s="23">
        <f>IF(('Sentencias TSJ'!$K34+'Sentencias TSJ'!$L34+'Sentencias TSJ'!$M34)=0,"-",'Sentencias TSJ'!M34/('Sentencias TSJ'!$K34+'Sentencias TSJ'!$L34+'Sentencias TSJ'!$M34))</f>
        <v>0</v>
      </c>
    </row>
    <row r="34" spans="1:13" ht="15.75" thickBot="1" x14ac:dyDescent="0.3">
      <c r="A34" s="2" t="s">
        <v>6</v>
      </c>
      <c r="B34" s="23">
        <f>IF(('Sentencias TSJ'!$B35+'Sentencias TSJ'!$C35+'Sentencias TSJ'!$D35)=0,"-",'Sentencias TSJ'!B35/('Sentencias TSJ'!$B35+'Sentencias TSJ'!$C35+'Sentencias TSJ'!$D35))</f>
        <v>0.42857142857142855</v>
      </c>
      <c r="C34" s="23">
        <f>IF(('Sentencias TSJ'!$B35+'Sentencias TSJ'!$C35+'Sentencias TSJ'!$D35)=0,"-",'Sentencias TSJ'!C35/('Sentencias TSJ'!$B35+'Sentencias TSJ'!$C35+'Sentencias TSJ'!$D35))</f>
        <v>0.14285714285714285</v>
      </c>
      <c r="D34" s="23">
        <f>IF(('Sentencias TSJ'!$B35+'Sentencias TSJ'!$C35+'Sentencias TSJ'!$D35)=0,"-",'Sentencias TSJ'!D35/('Sentencias TSJ'!$B35+'Sentencias TSJ'!$C35+'Sentencias TSJ'!$D35))</f>
        <v>0.42857142857142855</v>
      </c>
      <c r="E34" s="23" t="str">
        <f>IF(('Sentencias TSJ'!$E35+'Sentencias TSJ'!$F35+'Sentencias TSJ'!$G35)=0,"-",'Sentencias TSJ'!E35/('Sentencias TSJ'!$E35+'Sentencias TSJ'!$F35+'Sentencias TSJ'!$G35))</f>
        <v>-</v>
      </c>
      <c r="F34" s="23" t="str">
        <f>IF(('Sentencias TSJ'!$E35+'Sentencias TSJ'!$F35+'Sentencias TSJ'!$G35)=0,"-",'Sentencias TSJ'!F35/('Sentencias TSJ'!$E35+'Sentencias TSJ'!$F35+'Sentencias TSJ'!$G35))</f>
        <v>-</v>
      </c>
      <c r="G34" s="23" t="str">
        <f>IF(('Sentencias TSJ'!$E35+'Sentencias TSJ'!$F35+'Sentencias TSJ'!$G35)=0,"-",'Sentencias TSJ'!G35/('Sentencias TSJ'!$E35+'Sentencias TSJ'!$F35+'Sentencias TSJ'!$G35))</f>
        <v>-</v>
      </c>
      <c r="H34" s="23" t="str">
        <f>IF(('Sentencias TSJ'!$H35+'Sentencias TSJ'!$I35+'Sentencias TSJ'!$J35)=0,"-",'Sentencias TSJ'!H35/('Sentencias TSJ'!$H35+'Sentencias TSJ'!$I35+'Sentencias TSJ'!$J35))</f>
        <v>-</v>
      </c>
      <c r="I34" s="23" t="str">
        <f>IF(('Sentencias TSJ'!$H35+'Sentencias TSJ'!$I35+'Sentencias TSJ'!$J35)=0,"-",'Sentencias TSJ'!I35/('Sentencias TSJ'!$H35+'Sentencias TSJ'!$I35+'Sentencias TSJ'!$J35))</f>
        <v>-</v>
      </c>
      <c r="J34" s="23" t="str">
        <f>IF(('Sentencias TSJ'!$H35+'Sentencias TSJ'!$I35+'Sentencias TSJ'!$J35)=0,"-",'Sentencias TSJ'!J35/('Sentencias TSJ'!$H35+'Sentencias TSJ'!$I35+'Sentencias TSJ'!$J35))</f>
        <v>-</v>
      </c>
      <c r="K34" s="23">
        <f>IF(('Sentencias TSJ'!$K35+'Sentencias TSJ'!$L35+'Sentencias TSJ'!$M35)=0,"-",'Sentencias TSJ'!K35/('Sentencias TSJ'!$K35+'Sentencias TSJ'!$L35+'Sentencias TSJ'!$M35))</f>
        <v>0.42857142857142855</v>
      </c>
      <c r="L34" s="23">
        <f>IF(('Sentencias TSJ'!$K35+'Sentencias TSJ'!$L35+'Sentencias TSJ'!$M35)=0,"-",'Sentencias TSJ'!L35/('Sentencias TSJ'!$K35+'Sentencias TSJ'!$L35+'Sentencias TSJ'!$M35))</f>
        <v>0.14285714285714285</v>
      </c>
      <c r="M34" s="23">
        <f>IF(('Sentencias TSJ'!$K35+'Sentencias TSJ'!$L35+'Sentencias TSJ'!$M35)=0,"-",'Sentencias TSJ'!M35/('Sentencias TSJ'!$K35+'Sentencias TSJ'!$L35+'Sentencias TSJ'!$M35))</f>
        <v>0.42857142857142855</v>
      </c>
    </row>
    <row r="35" spans="1:13" ht="15.75" thickBot="1" x14ac:dyDescent="0.3">
      <c r="A35" s="2" t="s">
        <v>7</v>
      </c>
      <c r="B35" s="23">
        <f>IF(('Sentencias TSJ'!$B36+'Sentencias TSJ'!$C36+'Sentencias TSJ'!$D36)=0,"-",'Sentencias TSJ'!B36/('Sentencias TSJ'!$B36+'Sentencias TSJ'!$C36+'Sentencias TSJ'!$D36))</f>
        <v>0.7142857142857143</v>
      </c>
      <c r="C35" s="23">
        <f>IF(('Sentencias TSJ'!$B36+'Sentencias TSJ'!$C36+'Sentencias TSJ'!$D36)=0,"-",'Sentencias TSJ'!C36/('Sentencias TSJ'!$B36+'Sentencias TSJ'!$C36+'Sentencias TSJ'!$D36))</f>
        <v>0</v>
      </c>
      <c r="D35" s="23">
        <f>IF(('Sentencias TSJ'!$B36+'Sentencias TSJ'!$C36+'Sentencias TSJ'!$D36)=0,"-",'Sentencias TSJ'!D36/('Sentencias TSJ'!$B36+'Sentencias TSJ'!$C36+'Sentencias TSJ'!$D36))</f>
        <v>0.2857142857142857</v>
      </c>
      <c r="E35" s="23">
        <f>IF(('Sentencias TSJ'!$E36+'Sentencias TSJ'!$F36+'Sentencias TSJ'!$G36)=0,"-",'Sentencias TSJ'!E36/('Sentencias TSJ'!$E36+'Sentencias TSJ'!$F36+'Sentencias TSJ'!$G36))</f>
        <v>0.5</v>
      </c>
      <c r="F35" s="23">
        <f>IF(('Sentencias TSJ'!$E36+'Sentencias TSJ'!$F36+'Sentencias TSJ'!$G36)=0,"-",'Sentencias TSJ'!F36/('Sentencias TSJ'!$E36+'Sentencias TSJ'!$F36+'Sentencias TSJ'!$G36))</f>
        <v>0.5</v>
      </c>
      <c r="G35" s="23">
        <f>IF(('Sentencias TSJ'!$E36+'Sentencias TSJ'!$F36+'Sentencias TSJ'!$G36)=0,"-",'Sentencias TSJ'!G36/('Sentencias TSJ'!$E36+'Sentencias TSJ'!$F36+'Sentencias TSJ'!$G36))</f>
        <v>0</v>
      </c>
      <c r="H35" s="23">
        <f>IF(('Sentencias TSJ'!$H36+'Sentencias TSJ'!$I36+'Sentencias TSJ'!$J36)=0,"-",'Sentencias TSJ'!H36/('Sentencias TSJ'!$H36+'Sentencias TSJ'!$I36+'Sentencias TSJ'!$J36))</f>
        <v>1</v>
      </c>
      <c r="I35" s="23">
        <f>IF(('Sentencias TSJ'!$H36+'Sentencias TSJ'!$I36+'Sentencias TSJ'!$J36)=0,"-",'Sentencias TSJ'!I36/('Sentencias TSJ'!$H36+'Sentencias TSJ'!$I36+'Sentencias TSJ'!$J36))</f>
        <v>0</v>
      </c>
      <c r="J35" s="23">
        <f>IF(('Sentencias TSJ'!$H36+'Sentencias TSJ'!$I36+'Sentencias TSJ'!$J36)=0,"-",'Sentencias TSJ'!J36/('Sentencias TSJ'!$H36+'Sentencias TSJ'!$I36+'Sentencias TSJ'!$J36))</f>
        <v>0</v>
      </c>
      <c r="K35" s="23">
        <f>IF(('Sentencias TSJ'!$K36+'Sentencias TSJ'!$L36+'Sentencias TSJ'!$M36)=0,"-",'Sentencias TSJ'!K36/('Sentencias TSJ'!$K36+'Sentencias TSJ'!$L36+'Sentencias TSJ'!$M36))</f>
        <v>0.7</v>
      </c>
      <c r="L35" s="23">
        <f>IF(('Sentencias TSJ'!$K36+'Sentencias TSJ'!$L36+'Sentencias TSJ'!$M36)=0,"-",'Sentencias TSJ'!L36/('Sentencias TSJ'!$K36+'Sentencias TSJ'!$L36+'Sentencias TSJ'!$M36))</f>
        <v>0.1</v>
      </c>
      <c r="M35" s="23">
        <f>IF(('Sentencias TSJ'!$K36+'Sentencias TSJ'!$L36+'Sentencias TSJ'!$M36)=0,"-",'Sentencias TSJ'!M36/('Sentencias TSJ'!$K36+'Sentencias TSJ'!$L36+'Sentencias TSJ'!$M36))</f>
        <v>0.2</v>
      </c>
    </row>
    <row r="36" spans="1:13" ht="15.75" thickBot="1" x14ac:dyDescent="0.3">
      <c r="A36" s="2" t="s">
        <v>8</v>
      </c>
      <c r="B36" s="23">
        <f>IF(('Sentencias TSJ'!$B37+'Sentencias TSJ'!$C37+'Sentencias TSJ'!$D37)=0,"-",'Sentencias TSJ'!B37/('Sentencias TSJ'!$B37+'Sentencias TSJ'!$C37+'Sentencias TSJ'!$D37))</f>
        <v>0.2</v>
      </c>
      <c r="C36" s="23">
        <f>IF(('Sentencias TSJ'!$B37+'Sentencias TSJ'!$C37+'Sentencias TSJ'!$D37)=0,"-",'Sentencias TSJ'!C37/('Sentencias TSJ'!$B37+'Sentencias TSJ'!$C37+'Sentencias TSJ'!$D37))</f>
        <v>0.8</v>
      </c>
      <c r="D36" s="23">
        <f>IF(('Sentencias TSJ'!$B37+'Sentencias TSJ'!$C37+'Sentencias TSJ'!$D37)=0,"-",'Sentencias TSJ'!D37/('Sentencias TSJ'!$B37+'Sentencias TSJ'!$C37+'Sentencias TSJ'!$D37))</f>
        <v>0</v>
      </c>
      <c r="E36" s="23" t="str">
        <f>IF(('Sentencias TSJ'!$E37+'Sentencias TSJ'!$F37+'Sentencias TSJ'!$G37)=0,"-",'Sentencias TSJ'!E37/('Sentencias TSJ'!$E37+'Sentencias TSJ'!$F37+'Sentencias TSJ'!$G37))</f>
        <v>-</v>
      </c>
      <c r="F36" s="23" t="str">
        <f>IF(('Sentencias TSJ'!$E37+'Sentencias TSJ'!$F37+'Sentencias TSJ'!$G37)=0,"-",'Sentencias TSJ'!F37/('Sentencias TSJ'!$E37+'Sentencias TSJ'!$F37+'Sentencias TSJ'!$G37))</f>
        <v>-</v>
      </c>
      <c r="G36" s="23" t="str">
        <f>IF(('Sentencias TSJ'!$E37+'Sentencias TSJ'!$F37+'Sentencias TSJ'!$G37)=0,"-",'Sentencias TSJ'!G37/('Sentencias TSJ'!$E37+'Sentencias TSJ'!$F37+'Sentencias TSJ'!$G37))</f>
        <v>-</v>
      </c>
      <c r="H36" s="23">
        <f>IF(('Sentencias TSJ'!$H37+'Sentencias TSJ'!$I37+'Sentencias TSJ'!$J37)=0,"-",'Sentencias TSJ'!H37/('Sentencias TSJ'!$H37+'Sentencias TSJ'!$I37+'Sentencias TSJ'!$J37))</f>
        <v>1</v>
      </c>
      <c r="I36" s="23">
        <f>IF(('Sentencias TSJ'!$H37+'Sentencias TSJ'!$I37+'Sentencias TSJ'!$J37)=0,"-",'Sentencias TSJ'!I37/('Sentencias TSJ'!$H37+'Sentencias TSJ'!$I37+'Sentencias TSJ'!$J37))</f>
        <v>0</v>
      </c>
      <c r="J36" s="23">
        <f>IF(('Sentencias TSJ'!$H37+'Sentencias TSJ'!$I37+'Sentencias TSJ'!$J37)=0,"-",'Sentencias TSJ'!J37/('Sentencias TSJ'!$H37+'Sentencias TSJ'!$I37+'Sentencias TSJ'!$J37))</f>
        <v>0</v>
      </c>
      <c r="K36" s="23">
        <f>IF(('Sentencias TSJ'!$K37+'Sentencias TSJ'!$L37+'Sentencias TSJ'!$M37)=0,"-",'Sentencias TSJ'!K37/('Sentencias TSJ'!$K37+'Sentencias TSJ'!$L37+'Sentencias TSJ'!$M37))</f>
        <v>0.33333333333333331</v>
      </c>
      <c r="L36" s="23">
        <f>IF(('Sentencias TSJ'!$K37+'Sentencias TSJ'!$L37+'Sentencias TSJ'!$M37)=0,"-",'Sentencias TSJ'!L37/('Sentencias TSJ'!$K37+'Sentencias TSJ'!$L37+'Sentencias TSJ'!$M37))</f>
        <v>0.66666666666666663</v>
      </c>
      <c r="M36" s="23">
        <f>IF(('Sentencias TSJ'!$K37+'Sentencias TSJ'!$L37+'Sentencias TSJ'!$M37)=0,"-",'Sentencias TSJ'!M37/('Sentencias TSJ'!$K37+'Sentencias TSJ'!$L37+'Sentencias TSJ'!$M37))</f>
        <v>0</v>
      </c>
    </row>
    <row r="37" spans="1:13" ht="15.75" thickBot="1" x14ac:dyDescent="0.3">
      <c r="A37" s="2" t="s">
        <v>9</v>
      </c>
      <c r="B37" s="23">
        <f>IF(('Sentencias TSJ'!$B38+'Sentencias TSJ'!$C38+'Sentencias TSJ'!$D38)=0,"-",'Sentencias TSJ'!B38/('Sentencias TSJ'!$B38+'Sentencias TSJ'!$C38+'Sentencias TSJ'!$D38))</f>
        <v>0.75</v>
      </c>
      <c r="C37" s="23">
        <f>IF(('Sentencias TSJ'!$B38+'Sentencias TSJ'!$C38+'Sentencias TSJ'!$D38)=0,"-",'Sentencias TSJ'!C38/('Sentencias TSJ'!$B38+'Sentencias TSJ'!$C38+'Sentencias TSJ'!$D38))</f>
        <v>0</v>
      </c>
      <c r="D37" s="23">
        <f>IF(('Sentencias TSJ'!$B38+'Sentencias TSJ'!$C38+'Sentencias TSJ'!$D38)=0,"-",'Sentencias TSJ'!D38/('Sentencias TSJ'!$B38+'Sentencias TSJ'!$C38+'Sentencias TSJ'!$D38))</f>
        <v>0.25</v>
      </c>
      <c r="E37" s="23">
        <f>IF(('Sentencias TSJ'!$E38+'Sentencias TSJ'!$F38+'Sentencias TSJ'!$G38)=0,"-",'Sentencias TSJ'!E38/('Sentencias TSJ'!$E38+'Sentencias TSJ'!$F38+'Sentencias TSJ'!$G38))</f>
        <v>1</v>
      </c>
      <c r="F37" s="23">
        <f>IF(('Sentencias TSJ'!$E38+'Sentencias TSJ'!$F38+'Sentencias TSJ'!$G38)=0,"-",'Sentencias TSJ'!F38/('Sentencias TSJ'!$E38+'Sentencias TSJ'!$F38+'Sentencias TSJ'!$G38))</f>
        <v>0</v>
      </c>
      <c r="G37" s="23">
        <f>IF(('Sentencias TSJ'!$E38+'Sentencias TSJ'!$F38+'Sentencias TSJ'!$G38)=0,"-",'Sentencias TSJ'!G38/('Sentencias TSJ'!$E38+'Sentencias TSJ'!$F38+'Sentencias TSJ'!$G38))</f>
        <v>0</v>
      </c>
      <c r="H37" s="23">
        <f>IF(('Sentencias TSJ'!$H38+'Sentencias TSJ'!$I38+'Sentencias TSJ'!$J38)=0,"-",'Sentencias TSJ'!H38/('Sentencias TSJ'!$H38+'Sentencias TSJ'!$I38+'Sentencias TSJ'!$J38))</f>
        <v>0.75</v>
      </c>
      <c r="I37" s="23">
        <f>IF(('Sentencias TSJ'!$H38+'Sentencias TSJ'!$I38+'Sentencias TSJ'!$J38)=0,"-",'Sentencias TSJ'!I38/('Sentencias TSJ'!$H38+'Sentencias TSJ'!$I38+'Sentencias TSJ'!$J38))</f>
        <v>0.25</v>
      </c>
      <c r="J37" s="23">
        <f>IF(('Sentencias TSJ'!$H38+'Sentencias TSJ'!$I38+'Sentencias TSJ'!$J38)=0,"-",'Sentencias TSJ'!J38/('Sentencias TSJ'!$H38+'Sentencias TSJ'!$I38+'Sentencias TSJ'!$J38))</f>
        <v>0</v>
      </c>
      <c r="K37" s="23">
        <f>IF(('Sentencias TSJ'!$K38+'Sentencias TSJ'!$L38+'Sentencias TSJ'!$M38)=0,"-",'Sentencias TSJ'!K38/('Sentencias TSJ'!$K38+'Sentencias TSJ'!$L38+'Sentencias TSJ'!$M38))</f>
        <v>0.76923076923076927</v>
      </c>
      <c r="L37" s="23">
        <f>IF(('Sentencias TSJ'!$K38+'Sentencias TSJ'!$L38+'Sentencias TSJ'!$M38)=0,"-",'Sentencias TSJ'!L38/('Sentencias TSJ'!$K38+'Sentencias TSJ'!$L38+'Sentencias TSJ'!$M38))</f>
        <v>7.6923076923076927E-2</v>
      </c>
      <c r="M37" s="23">
        <f>IF(('Sentencias TSJ'!$K38+'Sentencias TSJ'!$L38+'Sentencias TSJ'!$M38)=0,"-",'Sentencias TSJ'!M38/('Sentencias TSJ'!$K38+'Sentencias TSJ'!$L38+'Sentencias TSJ'!$M38))</f>
        <v>0.15384615384615385</v>
      </c>
    </row>
    <row r="38" spans="1:13" ht="15.75" thickBot="1" x14ac:dyDescent="0.3">
      <c r="A38" s="2" t="s">
        <v>10</v>
      </c>
      <c r="B38" s="23">
        <f>IF(('Sentencias TSJ'!$B39+'Sentencias TSJ'!$C39+'Sentencias TSJ'!$D39)=0,"-",'Sentencias TSJ'!B39/('Sentencias TSJ'!$B39+'Sentencias TSJ'!$C39+'Sentencias TSJ'!$D39))</f>
        <v>0.66666666666666663</v>
      </c>
      <c r="C38" s="23">
        <f>IF(('Sentencias TSJ'!$B39+'Sentencias TSJ'!$C39+'Sentencias TSJ'!$D39)=0,"-",'Sentencias TSJ'!C39/('Sentencias TSJ'!$B39+'Sentencias TSJ'!$C39+'Sentencias TSJ'!$D39))</f>
        <v>0</v>
      </c>
      <c r="D38" s="23">
        <f>IF(('Sentencias TSJ'!$B39+'Sentencias TSJ'!$C39+'Sentencias TSJ'!$D39)=0,"-",'Sentencias TSJ'!D39/('Sentencias TSJ'!$B39+'Sentencias TSJ'!$C39+'Sentencias TSJ'!$D39))</f>
        <v>0.33333333333333331</v>
      </c>
      <c r="E38" s="23" t="str">
        <f>IF(('Sentencias TSJ'!$E39+'Sentencias TSJ'!$F39+'Sentencias TSJ'!$G39)=0,"-",'Sentencias TSJ'!E39/('Sentencias TSJ'!$E39+'Sentencias TSJ'!$F39+'Sentencias TSJ'!$G39))</f>
        <v>-</v>
      </c>
      <c r="F38" s="23" t="str">
        <f>IF(('Sentencias TSJ'!$E39+'Sentencias TSJ'!$F39+'Sentencias TSJ'!$G39)=0,"-",'Sentencias TSJ'!F39/('Sentencias TSJ'!$E39+'Sentencias TSJ'!$F39+'Sentencias TSJ'!$G39))</f>
        <v>-</v>
      </c>
      <c r="G38" s="23" t="str">
        <f>IF(('Sentencias TSJ'!$E39+'Sentencias TSJ'!$F39+'Sentencias TSJ'!$G39)=0,"-",'Sentencias TSJ'!G39/('Sentencias TSJ'!$E39+'Sentencias TSJ'!$F39+'Sentencias TSJ'!$G39))</f>
        <v>-</v>
      </c>
      <c r="H38" s="23">
        <f>IF(('Sentencias TSJ'!$H39+'Sentencias TSJ'!$I39+'Sentencias TSJ'!$J39)=0,"-",'Sentencias TSJ'!H39/('Sentencias TSJ'!$H39+'Sentencias TSJ'!$I39+'Sentencias TSJ'!$J39))</f>
        <v>1</v>
      </c>
      <c r="I38" s="23">
        <f>IF(('Sentencias TSJ'!$H39+'Sentencias TSJ'!$I39+'Sentencias TSJ'!$J39)=0,"-",'Sentencias TSJ'!I39/('Sentencias TSJ'!$H39+'Sentencias TSJ'!$I39+'Sentencias TSJ'!$J39))</f>
        <v>0</v>
      </c>
      <c r="J38" s="23">
        <f>IF(('Sentencias TSJ'!$H39+'Sentencias TSJ'!$I39+'Sentencias TSJ'!$J39)=0,"-",'Sentencias TSJ'!J39/('Sentencias TSJ'!$H39+'Sentencias TSJ'!$I39+'Sentencias TSJ'!$J39))</f>
        <v>0</v>
      </c>
      <c r="K38" s="23">
        <f>IF(('Sentencias TSJ'!$K39+'Sentencias TSJ'!$L39+'Sentencias TSJ'!$M39)=0,"-",'Sentencias TSJ'!K39/('Sentencias TSJ'!$K39+'Sentencias TSJ'!$L39+'Sentencias TSJ'!$M39))</f>
        <v>0.75</v>
      </c>
      <c r="L38" s="23">
        <f>IF(('Sentencias TSJ'!$K39+'Sentencias TSJ'!$L39+'Sentencias TSJ'!$M39)=0,"-",'Sentencias TSJ'!L39/('Sentencias TSJ'!$K39+'Sentencias TSJ'!$L39+'Sentencias TSJ'!$M39))</f>
        <v>0</v>
      </c>
      <c r="M38" s="23">
        <f>IF(('Sentencias TSJ'!$K39+'Sentencias TSJ'!$L39+'Sentencias TSJ'!$M39)=0,"-",'Sentencias TSJ'!M39/('Sentencias TSJ'!$K39+'Sentencias TSJ'!$L39+'Sentencias TSJ'!$M39))</f>
        <v>0.25</v>
      </c>
    </row>
    <row r="39" spans="1:13" ht="15.75" thickBot="1" x14ac:dyDescent="0.3">
      <c r="A39" s="2" t="s">
        <v>11</v>
      </c>
      <c r="B39" s="23">
        <f>IF(('Sentencias TSJ'!$B40+'Sentencias TSJ'!$C40+'Sentencias TSJ'!$D40)=0,"-",'Sentencias TSJ'!B40/('Sentencias TSJ'!$B40+'Sentencias TSJ'!$C40+'Sentencias TSJ'!$D40))</f>
        <v>0.74358974358974361</v>
      </c>
      <c r="C39" s="23">
        <f>IF(('Sentencias TSJ'!$B40+'Sentencias TSJ'!$C40+'Sentencias TSJ'!$D40)=0,"-",'Sentencias TSJ'!C40/('Sentencias TSJ'!$B40+'Sentencias TSJ'!$C40+'Sentencias TSJ'!$D40))</f>
        <v>0.10256410256410256</v>
      </c>
      <c r="D39" s="23">
        <f>IF(('Sentencias TSJ'!$B40+'Sentencias TSJ'!$C40+'Sentencias TSJ'!$D40)=0,"-",'Sentencias TSJ'!D40/('Sentencias TSJ'!$B40+'Sentencias TSJ'!$C40+'Sentencias TSJ'!$D40))</f>
        <v>0.15384615384615385</v>
      </c>
      <c r="E39" s="23">
        <f>IF(('Sentencias TSJ'!$E40+'Sentencias TSJ'!$F40+'Sentencias TSJ'!$G40)=0,"-",'Sentencias TSJ'!E40/('Sentencias TSJ'!$E40+'Sentencias TSJ'!$F40+'Sentencias TSJ'!$G40))</f>
        <v>1</v>
      </c>
      <c r="F39" s="23">
        <f>IF(('Sentencias TSJ'!$E40+'Sentencias TSJ'!$F40+'Sentencias TSJ'!$G40)=0,"-",'Sentencias TSJ'!F40/('Sentencias TSJ'!$E40+'Sentencias TSJ'!$F40+'Sentencias TSJ'!$G40))</f>
        <v>0</v>
      </c>
      <c r="G39" s="23">
        <f>IF(('Sentencias TSJ'!$E40+'Sentencias TSJ'!$F40+'Sentencias TSJ'!$G40)=0,"-",'Sentencias TSJ'!G40/('Sentencias TSJ'!$E40+'Sentencias TSJ'!$F40+'Sentencias TSJ'!$G40))</f>
        <v>0</v>
      </c>
      <c r="H39" s="23">
        <f>IF(('Sentencias TSJ'!$H40+'Sentencias TSJ'!$I40+'Sentencias TSJ'!$J40)=0,"-",'Sentencias TSJ'!H40/('Sentencias TSJ'!$H40+'Sentencias TSJ'!$I40+'Sentencias TSJ'!$J40))</f>
        <v>0.94444444444444442</v>
      </c>
      <c r="I39" s="23">
        <f>IF(('Sentencias TSJ'!$H40+'Sentencias TSJ'!$I40+'Sentencias TSJ'!$J40)=0,"-",'Sentencias TSJ'!I40/('Sentencias TSJ'!$H40+'Sentencias TSJ'!$I40+'Sentencias TSJ'!$J40))</f>
        <v>5.5555555555555552E-2</v>
      </c>
      <c r="J39" s="23">
        <f>IF(('Sentencias TSJ'!$H40+'Sentencias TSJ'!$I40+'Sentencias TSJ'!$J40)=0,"-",'Sentencias TSJ'!J40/('Sentencias TSJ'!$H40+'Sentencias TSJ'!$I40+'Sentencias TSJ'!$J40))</f>
        <v>0</v>
      </c>
      <c r="K39" s="23">
        <f>IF(('Sentencias TSJ'!$K40+'Sentencias TSJ'!$L40+'Sentencias TSJ'!$M40)=0,"-",'Sentencias TSJ'!K40/('Sentencias TSJ'!$K40+'Sentencias TSJ'!$L40+'Sentencias TSJ'!$M40))</f>
        <v>0.828125</v>
      </c>
      <c r="L39" s="23">
        <f>IF(('Sentencias TSJ'!$K40+'Sentencias TSJ'!$L40+'Sentencias TSJ'!$M40)=0,"-",'Sentencias TSJ'!L40/('Sentencias TSJ'!$K40+'Sentencias TSJ'!$L40+'Sentencias TSJ'!$M40))</f>
        <v>7.8125E-2</v>
      </c>
      <c r="M39" s="23">
        <f>IF(('Sentencias TSJ'!$K40+'Sentencias TSJ'!$L40+'Sentencias TSJ'!$M40)=0,"-",'Sentencias TSJ'!M40/('Sentencias TSJ'!$K40+'Sentencias TSJ'!$L40+'Sentencias TSJ'!$M40))</f>
        <v>9.375E-2</v>
      </c>
    </row>
    <row r="40" spans="1:13" ht="15.75" thickBot="1" x14ac:dyDescent="0.3">
      <c r="A40" s="2" t="s">
        <v>24</v>
      </c>
      <c r="B40" s="23">
        <f>IF(('Sentencias TSJ'!$B41+'Sentencias TSJ'!$C41+'Sentencias TSJ'!$D41)=0,"-",'Sentencias TSJ'!B41/('Sentencias TSJ'!$B41+'Sentencias TSJ'!$C41+'Sentencias TSJ'!$D41))</f>
        <v>0.59090909090909094</v>
      </c>
      <c r="C40" s="23">
        <f>IF(('Sentencias TSJ'!$B41+'Sentencias TSJ'!$C41+'Sentencias TSJ'!$D41)=0,"-",'Sentencias TSJ'!C41/('Sentencias TSJ'!$B41+'Sentencias TSJ'!$C41+'Sentencias TSJ'!$D41))</f>
        <v>0.22727272727272727</v>
      </c>
      <c r="D40" s="23">
        <f>IF(('Sentencias TSJ'!$B41+'Sentencias TSJ'!$C41+'Sentencias TSJ'!$D41)=0,"-",'Sentencias TSJ'!D41/('Sentencias TSJ'!$B41+'Sentencias TSJ'!$C41+'Sentencias TSJ'!$D41))</f>
        <v>0.18181818181818182</v>
      </c>
      <c r="E40" s="23">
        <f>IF(('Sentencias TSJ'!$E41+'Sentencias TSJ'!$F41+'Sentencias TSJ'!$G41)=0,"-",'Sentencias TSJ'!E41/('Sentencias TSJ'!$E41+'Sentencias TSJ'!$F41+'Sentencias TSJ'!$G41))</f>
        <v>0</v>
      </c>
      <c r="F40" s="23">
        <f>IF(('Sentencias TSJ'!$E41+'Sentencias TSJ'!$F41+'Sentencias TSJ'!$G41)=0,"-",'Sentencias TSJ'!F41/('Sentencias TSJ'!$E41+'Sentencias TSJ'!$F41+'Sentencias TSJ'!$G41))</f>
        <v>0</v>
      </c>
      <c r="G40" s="23">
        <f>IF(('Sentencias TSJ'!$E41+'Sentencias TSJ'!$F41+'Sentencias TSJ'!$G41)=0,"-",'Sentencias TSJ'!G41/('Sentencias TSJ'!$E41+'Sentencias TSJ'!$F41+'Sentencias TSJ'!$G41))</f>
        <v>1</v>
      </c>
      <c r="H40" s="23" t="str">
        <f>IF(('Sentencias TSJ'!$H41+'Sentencias TSJ'!$I41+'Sentencias TSJ'!$J41)=0,"-",'Sentencias TSJ'!H41/('Sentencias TSJ'!$H41+'Sentencias TSJ'!$I41+'Sentencias TSJ'!$J41))</f>
        <v>-</v>
      </c>
      <c r="I40" s="23" t="str">
        <f>IF(('Sentencias TSJ'!$H41+'Sentencias TSJ'!$I41+'Sentencias TSJ'!$J41)=0,"-",'Sentencias TSJ'!I41/('Sentencias TSJ'!$H41+'Sentencias TSJ'!$I41+'Sentencias TSJ'!$J41))</f>
        <v>-</v>
      </c>
      <c r="J40" s="23" t="str">
        <f>IF(('Sentencias TSJ'!$H41+'Sentencias TSJ'!$I41+'Sentencias TSJ'!$J41)=0,"-",'Sentencias TSJ'!J41/('Sentencias TSJ'!$H41+'Sentencias TSJ'!$I41+'Sentencias TSJ'!$J41))</f>
        <v>-</v>
      </c>
      <c r="K40" s="23">
        <f>IF(('Sentencias TSJ'!$K41+'Sentencias TSJ'!$L41+'Sentencias TSJ'!$M41)=0,"-",'Sentencias TSJ'!K41/('Sentencias TSJ'!$K41+'Sentencias TSJ'!$L41+'Sentencias TSJ'!$M41))</f>
        <v>0.56521739130434778</v>
      </c>
      <c r="L40" s="23">
        <f>IF(('Sentencias TSJ'!$K41+'Sentencias TSJ'!$L41+'Sentencias TSJ'!$M41)=0,"-",'Sentencias TSJ'!L41/('Sentencias TSJ'!$K41+'Sentencias TSJ'!$L41+'Sentencias TSJ'!$M41))</f>
        <v>0.21739130434782608</v>
      </c>
      <c r="M40" s="23">
        <f>IF(('Sentencias TSJ'!$K41+'Sentencias TSJ'!$L41+'Sentencias TSJ'!$M41)=0,"-",'Sentencias TSJ'!M41/('Sentencias TSJ'!$K41+'Sentencias TSJ'!$L41+'Sentencias TSJ'!$M41))</f>
        <v>0.21739130434782608</v>
      </c>
    </row>
    <row r="41" spans="1:13" ht="15.75" thickBot="1" x14ac:dyDescent="0.3">
      <c r="A41" s="2" t="s">
        <v>12</v>
      </c>
      <c r="B41" s="23" t="str">
        <f>IF(('Sentencias TSJ'!$B42+'Sentencias TSJ'!$C42+'Sentencias TSJ'!$D42)=0,"-",'Sentencias TSJ'!B42/('Sentencias TSJ'!$B42+'Sentencias TSJ'!$C42+'Sentencias TSJ'!$D42))</f>
        <v>-</v>
      </c>
      <c r="C41" s="23" t="str">
        <f>IF(('Sentencias TSJ'!$B42+'Sentencias TSJ'!$C42+'Sentencias TSJ'!$D42)=0,"-",'Sentencias TSJ'!C42/('Sentencias TSJ'!$B42+'Sentencias TSJ'!$C42+'Sentencias TSJ'!$D42))</f>
        <v>-</v>
      </c>
      <c r="D41" s="23" t="str">
        <f>IF(('Sentencias TSJ'!$B42+'Sentencias TSJ'!$C42+'Sentencias TSJ'!$D42)=0,"-",'Sentencias TSJ'!D42/('Sentencias TSJ'!$B42+'Sentencias TSJ'!$C42+'Sentencias TSJ'!$D42))</f>
        <v>-</v>
      </c>
      <c r="E41" s="23">
        <f>IF(('Sentencias TSJ'!$E42+'Sentencias TSJ'!$F42+'Sentencias TSJ'!$G42)=0,"-",'Sentencias TSJ'!E42/('Sentencias TSJ'!$E42+'Sentencias TSJ'!$F42+'Sentencias TSJ'!$G42))</f>
        <v>1</v>
      </c>
      <c r="F41" s="23">
        <f>IF(('Sentencias TSJ'!$E42+'Sentencias TSJ'!$F42+'Sentencias TSJ'!$G42)=0,"-",'Sentencias TSJ'!F42/('Sentencias TSJ'!$E42+'Sentencias TSJ'!$F42+'Sentencias TSJ'!$G42))</f>
        <v>0</v>
      </c>
      <c r="G41" s="23">
        <f>IF(('Sentencias TSJ'!$E42+'Sentencias TSJ'!$F42+'Sentencias TSJ'!$G42)=0,"-",'Sentencias TSJ'!G42/('Sentencias TSJ'!$E42+'Sentencias TSJ'!$F42+'Sentencias TSJ'!$G42))</f>
        <v>0</v>
      </c>
      <c r="H41" s="23" t="str">
        <f>IF(('Sentencias TSJ'!$H42+'Sentencias TSJ'!$I42+'Sentencias TSJ'!$J42)=0,"-",'Sentencias TSJ'!H42/('Sentencias TSJ'!$H42+'Sentencias TSJ'!$I42+'Sentencias TSJ'!$J42))</f>
        <v>-</v>
      </c>
      <c r="I41" s="23" t="str">
        <f>IF(('Sentencias TSJ'!$H42+'Sentencias TSJ'!$I42+'Sentencias TSJ'!$J42)=0,"-",'Sentencias TSJ'!I42/('Sentencias TSJ'!$H42+'Sentencias TSJ'!$I42+'Sentencias TSJ'!$J42))</f>
        <v>-</v>
      </c>
      <c r="J41" s="23" t="str">
        <f>IF(('Sentencias TSJ'!$H42+'Sentencias TSJ'!$I42+'Sentencias TSJ'!$J42)=0,"-",'Sentencias TSJ'!J42/('Sentencias TSJ'!$H42+'Sentencias TSJ'!$I42+'Sentencias TSJ'!$J42))</f>
        <v>-</v>
      </c>
      <c r="K41" s="23">
        <f>IF(('Sentencias TSJ'!$K42+'Sentencias TSJ'!$L42+'Sentencias TSJ'!$M42)=0,"-",'Sentencias TSJ'!K42/('Sentencias TSJ'!$K42+'Sentencias TSJ'!$L42+'Sentencias TSJ'!$M42))</f>
        <v>1</v>
      </c>
      <c r="L41" s="23">
        <f>IF(('Sentencias TSJ'!$K42+'Sentencias TSJ'!$L42+'Sentencias TSJ'!$M42)=0,"-",'Sentencias TSJ'!L42/('Sentencias TSJ'!$K42+'Sentencias TSJ'!$L42+'Sentencias TSJ'!$M42))</f>
        <v>0</v>
      </c>
      <c r="M41" s="23">
        <f>IF(('Sentencias TSJ'!$K42+'Sentencias TSJ'!$L42+'Sentencias TSJ'!$M42)=0,"-",'Sentencias TSJ'!M42/('Sentencias TSJ'!$K42+'Sentencias TSJ'!$L42+'Sentencias TSJ'!$M42))</f>
        <v>0</v>
      </c>
    </row>
    <row r="42" spans="1:13" ht="15.75" thickBot="1" x14ac:dyDescent="0.3">
      <c r="A42" s="2" t="s">
        <v>13</v>
      </c>
      <c r="B42" s="23">
        <f>IF(('Sentencias TSJ'!$B43+'Sentencias TSJ'!$C43+'Sentencias TSJ'!$D43)=0,"-",'Sentencias TSJ'!B43/('Sentencias TSJ'!$B43+'Sentencias TSJ'!$C43+'Sentencias TSJ'!$D43))</f>
        <v>0.66666666666666663</v>
      </c>
      <c r="C42" s="23">
        <f>IF(('Sentencias TSJ'!$B43+'Sentencias TSJ'!$C43+'Sentencias TSJ'!$D43)=0,"-",'Sentencias TSJ'!C43/('Sentencias TSJ'!$B43+'Sentencias TSJ'!$C43+'Sentencias TSJ'!$D43))</f>
        <v>0.1111111111111111</v>
      </c>
      <c r="D42" s="23">
        <f>IF(('Sentencias TSJ'!$B43+'Sentencias TSJ'!$C43+'Sentencias TSJ'!$D43)=0,"-",'Sentencias TSJ'!D43/('Sentencias TSJ'!$B43+'Sentencias TSJ'!$C43+'Sentencias TSJ'!$D43))</f>
        <v>0.22222222222222221</v>
      </c>
      <c r="E42" s="23">
        <f>IF(('Sentencias TSJ'!$E43+'Sentencias TSJ'!$F43+'Sentencias TSJ'!$G43)=0,"-",'Sentencias TSJ'!E43/('Sentencias TSJ'!$E43+'Sentencias TSJ'!$F43+'Sentencias TSJ'!$G43))</f>
        <v>1</v>
      </c>
      <c r="F42" s="23">
        <f>IF(('Sentencias TSJ'!$E43+'Sentencias TSJ'!$F43+'Sentencias TSJ'!$G43)=0,"-",'Sentencias TSJ'!F43/('Sentencias TSJ'!$E43+'Sentencias TSJ'!$F43+'Sentencias TSJ'!$G43))</f>
        <v>0</v>
      </c>
      <c r="G42" s="23">
        <f>IF(('Sentencias TSJ'!$E43+'Sentencias TSJ'!$F43+'Sentencias TSJ'!$G43)=0,"-",'Sentencias TSJ'!G43/('Sentencias TSJ'!$E43+'Sentencias TSJ'!$F43+'Sentencias TSJ'!$G43))</f>
        <v>0</v>
      </c>
      <c r="H42" s="23" t="str">
        <f>IF(('Sentencias TSJ'!$H43+'Sentencias TSJ'!$I43+'Sentencias TSJ'!$J43)=0,"-",'Sentencias TSJ'!H43/('Sentencias TSJ'!$H43+'Sentencias TSJ'!$I43+'Sentencias TSJ'!$J43))</f>
        <v>-</v>
      </c>
      <c r="I42" s="23" t="str">
        <f>IF(('Sentencias TSJ'!$H43+'Sentencias TSJ'!$I43+'Sentencias TSJ'!$J43)=0,"-",'Sentencias TSJ'!I43/('Sentencias TSJ'!$H43+'Sentencias TSJ'!$I43+'Sentencias TSJ'!$J43))</f>
        <v>-</v>
      </c>
      <c r="J42" s="23" t="str">
        <f>IF(('Sentencias TSJ'!$H43+'Sentencias TSJ'!$I43+'Sentencias TSJ'!$J43)=0,"-",'Sentencias TSJ'!J43/('Sentencias TSJ'!$H43+'Sentencias TSJ'!$I43+'Sentencias TSJ'!$J43))</f>
        <v>-</v>
      </c>
      <c r="K42" s="23">
        <f>IF(('Sentencias TSJ'!$K43+'Sentencias TSJ'!$L43+'Sentencias TSJ'!$M43)=0,"-",'Sentencias TSJ'!K43/('Sentencias TSJ'!$K43+'Sentencias TSJ'!$L43+'Sentencias TSJ'!$M43))</f>
        <v>0.7</v>
      </c>
      <c r="L42" s="23">
        <f>IF(('Sentencias TSJ'!$K43+'Sentencias TSJ'!$L43+'Sentencias TSJ'!$M43)=0,"-",'Sentencias TSJ'!L43/('Sentencias TSJ'!$K43+'Sentencias TSJ'!$L43+'Sentencias TSJ'!$M43))</f>
        <v>0.1</v>
      </c>
      <c r="M42" s="23">
        <f>IF(('Sentencias TSJ'!$K43+'Sentencias TSJ'!$L43+'Sentencias TSJ'!$M43)=0,"-",'Sentencias TSJ'!M43/('Sentencias TSJ'!$K43+'Sentencias TSJ'!$L43+'Sentencias TSJ'!$M43))</f>
        <v>0.2</v>
      </c>
    </row>
    <row r="43" spans="1:13" ht="15.75" thickBot="1" x14ac:dyDescent="0.3">
      <c r="A43" s="2" t="s">
        <v>14</v>
      </c>
      <c r="B43" s="23">
        <f>IF(('Sentencias TSJ'!$B44+'Sentencias TSJ'!$C44+'Sentencias TSJ'!$D44)=0,"-",'Sentencias TSJ'!B44/('Sentencias TSJ'!$B44+'Sentencias TSJ'!$C44+'Sentencias TSJ'!$D44))</f>
        <v>0.85185185185185186</v>
      </c>
      <c r="C43" s="23">
        <f>IF(('Sentencias TSJ'!$B44+'Sentencias TSJ'!$C44+'Sentencias TSJ'!$D44)=0,"-",'Sentencias TSJ'!C44/('Sentencias TSJ'!$B44+'Sentencias TSJ'!$C44+'Sentencias TSJ'!$D44))</f>
        <v>0.14814814814814814</v>
      </c>
      <c r="D43" s="23">
        <f>IF(('Sentencias TSJ'!$B44+'Sentencias TSJ'!$C44+'Sentencias TSJ'!$D44)=0,"-",'Sentencias TSJ'!D44/('Sentencias TSJ'!$B44+'Sentencias TSJ'!$C44+'Sentencias TSJ'!$D44))</f>
        <v>0</v>
      </c>
      <c r="E43" s="23">
        <f>IF(('Sentencias TSJ'!$E44+'Sentencias TSJ'!$F44+'Sentencias TSJ'!$G44)=0,"-",'Sentencias TSJ'!E44/('Sentencias TSJ'!$E44+'Sentencias TSJ'!$F44+'Sentencias TSJ'!$G44))</f>
        <v>1</v>
      </c>
      <c r="F43" s="23">
        <f>IF(('Sentencias TSJ'!$E44+'Sentencias TSJ'!$F44+'Sentencias TSJ'!$G44)=0,"-",'Sentencias TSJ'!F44/('Sentencias TSJ'!$E44+'Sentencias TSJ'!$F44+'Sentencias TSJ'!$G44))</f>
        <v>0</v>
      </c>
      <c r="G43" s="23">
        <f>IF(('Sentencias TSJ'!$E44+'Sentencias TSJ'!$F44+'Sentencias TSJ'!$G44)=0,"-",'Sentencias TSJ'!G44/('Sentencias TSJ'!$E44+'Sentencias TSJ'!$F44+'Sentencias TSJ'!$G44))</f>
        <v>0</v>
      </c>
      <c r="H43" s="23">
        <f>IF(('Sentencias TSJ'!$H44+'Sentencias TSJ'!$I44+'Sentencias TSJ'!$J44)=0,"-",'Sentencias TSJ'!H44/('Sentencias TSJ'!$H44+'Sentencias TSJ'!$I44+'Sentencias TSJ'!$J44))</f>
        <v>0.75</v>
      </c>
      <c r="I43" s="23">
        <f>IF(('Sentencias TSJ'!$H44+'Sentencias TSJ'!$I44+'Sentencias TSJ'!$J44)=0,"-",'Sentencias TSJ'!I44/('Sentencias TSJ'!$H44+'Sentencias TSJ'!$I44+'Sentencias TSJ'!$J44))</f>
        <v>0</v>
      </c>
      <c r="J43" s="23">
        <f>IF(('Sentencias TSJ'!$H44+'Sentencias TSJ'!$I44+'Sentencias TSJ'!$J44)=0,"-",'Sentencias TSJ'!J44/('Sentencias TSJ'!$H44+'Sentencias TSJ'!$I44+'Sentencias TSJ'!$J44))</f>
        <v>0.25</v>
      </c>
      <c r="K43" s="23">
        <f>IF(('Sentencias TSJ'!$K44+'Sentencias TSJ'!$L44+'Sentencias TSJ'!$M44)=0,"-",'Sentencias TSJ'!K44/('Sentencias TSJ'!$K44+'Sentencias TSJ'!$L44+'Sentencias TSJ'!$M44))</f>
        <v>0.8529411764705882</v>
      </c>
      <c r="L43" s="23">
        <f>IF(('Sentencias TSJ'!$K44+'Sentencias TSJ'!$L44+'Sentencias TSJ'!$M44)=0,"-",'Sentencias TSJ'!L44/('Sentencias TSJ'!$K44+'Sentencias TSJ'!$L44+'Sentencias TSJ'!$M44))</f>
        <v>0.11764705882352941</v>
      </c>
      <c r="M43" s="23">
        <f>IF(('Sentencias TSJ'!$K44+'Sentencias TSJ'!$L44+'Sentencias TSJ'!$M44)=0,"-",'Sentencias TSJ'!M44/('Sentencias TSJ'!$K44+'Sentencias TSJ'!$L44+'Sentencias TSJ'!$M44))</f>
        <v>2.9411764705882353E-2</v>
      </c>
    </row>
    <row r="44" spans="1:13" ht="15.75" thickBot="1" x14ac:dyDescent="0.3">
      <c r="A44" s="2" t="s">
        <v>15</v>
      </c>
      <c r="B44" s="23">
        <f>IF(('Sentencias TSJ'!$B45+'Sentencias TSJ'!$C45+'Sentencias TSJ'!$D45)=0,"-",'Sentencias TSJ'!B45/('Sentencias TSJ'!$B45+'Sentencias TSJ'!$C45+'Sentencias TSJ'!$D45))</f>
        <v>1</v>
      </c>
      <c r="C44" s="23">
        <f>IF(('Sentencias TSJ'!$B45+'Sentencias TSJ'!$C45+'Sentencias TSJ'!$D45)=0,"-",'Sentencias TSJ'!C45/('Sentencias TSJ'!$B45+'Sentencias TSJ'!$C45+'Sentencias TSJ'!$D45))</f>
        <v>0</v>
      </c>
      <c r="D44" s="23">
        <f>IF(('Sentencias TSJ'!$B45+'Sentencias TSJ'!$C45+'Sentencias TSJ'!$D45)=0,"-",'Sentencias TSJ'!D45/('Sentencias TSJ'!$B45+'Sentencias TSJ'!$C45+'Sentencias TSJ'!$D45))</f>
        <v>0</v>
      </c>
      <c r="E44" s="23" t="str">
        <f>IF(('Sentencias TSJ'!$E45+'Sentencias TSJ'!$F45+'Sentencias TSJ'!$G45)=0,"-",'Sentencias TSJ'!E45/('Sentencias TSJ'!$E45+'Sentencias TSJ'!$F45+'Sentencias TSJ'!$G45))</f>
        <v>-</v>
      </c>
      <c r="F44" s="23" t="str">
        <f>IF(('Sentencias TSJ'!$E45+'Sentencias TSJ'!$F45+'Sentencias TSJ'!$G45)=0,"-",'Sentencias TSJ'!F45/('Sentencias TSJ'!$E45+'Sentencias TSJ'!$F45+'Sentencias TSJ'!$G45))</f>
        <v>-</v>
      </c>
      <c r="G44" s="23" t="str">
        <f>IF(('Sentencias TSJ'!$E45+'Sentencias TSJ'!$F45+'Sentencias TSJ'!$G45)=0,"-",'Sentencias TSJ'!G45/('Sentencias TSJ'!$E45+'Sentencias TSJ'!$F45+'Sentencias TSJ'!$G45))</f>
        <v>-</v>
      </c>
      <c r="H44" s="23" t="str">
        <f>IF(('Sentencias TSJ'!$H45+'Sentencias TSJ'!$I45+'Sentencias TSJ'!$J45)=0,"-",'Sentencias TSJ'!H45/('Sentencias TSJ'!$H45+'Sentencias TSJ'!$I45+'Sentencias TSJ'!$J45))</f>
        <v>-</v>
      </c>
      <c r="I44" s="23" t="str">
        <f>IF(('Sentencias TSJ'!$H45+'Sentencias TSJ'!$I45+'Sentencias TSJ'!$J45)=0,"-",'Sentencias TSJ'!I45/('Sentencias TSJ'!$H45+'Sentencias TSJ'!$I45+'Sentencias TSJ'!$J45))</f>
        <v>-</v>
      </c>
      <c r="J44" s="23" t="str">
        <f>IF(('Sentencias TSJ'!$H45+'Sentencias TSJ'!$I45+'Sentencias TSJ'!$J45)=0,"-",'Sentencias TSJ'!J45/('Sentencias TSJ'!$H45+'Sentencias TSJ'!$I45+'Sentencias TSJ'!$J45))</f>
        <v>-</v>
      </c>
      <c r="K44" s="23">
        <f>IF(('Sentencias TSJ'!$K45+'Sentencias TSJ'!$L45+'Sentencias TSJ'!$M45)=0,"-",'Sentencias TSJ'!K45/('Sentencias TSJ'!$K45+'Sentencias TSJ'!$L45+'Sentencias TSJ'!$M45))</f>
        <v>1</v>
      </c>
      <c r="L44" s="23">
        <f>IF(('Sentencias TSJ'!$K45+'Sentencias TSJ'!$L45+'Sentencias TSJ'!$M45)=0,"-",'Sentencias TSJ'!L45/('Sentencias TSJ'!$K45+'Sentencias TSJ'!$L45+'Sentencias TSJ'!$M45))</f>
        <v>0</v>
      </c>
      <c r="M44" s="23">
        <f>IF(('Sentencias TSJ'!$K45+'Sentencias TSJ'!$L45+'Sentencias TSJ'!$M45)=0,"-",'Sentencias TSJ'!M45/('Sentencias TSJ'!$K45+'Sentencias TSJ'!$L45+'Sentencias TSJ'!$M45))</f>
        <v>0</v>
      </c>
    </row>
    <row r="45" spans="1:13" ht="15.75" thickBot="1" x14ac:dyDescent="0.3">
      <c r="A45" s="2" t="s">
        <v>16</v>
      </c>
      <c r="B45" s="23">
        <f>IF(('Sentencias TSJ'!$B46+'Sentencias TSJ'!$C46+'Sentencias TSJ'!$D46)=0,"-",'Sentencias TSJ'!B46/('Sentencias TSJ'!$B46+'Sentencias TSJ'!$C46+'Sentencias TSJ'!$D46))</f>
        <v>1</v>
      </c>
      <c r="C45" s="23">
        <f>IF(('Sentencias TSJ'!$B46+'Sentencias TSJ'!$C46+'Sentencias TSJ'!$D46)=0,"-",'Sentencias TSJ'!C46/('Sentencias TSJ'!$B46+'Sentencias TSJ'!$C46+'Sentencias TSJ'!$D46))</f>
        <v>0</v>
      </c>
      <c r="D45" s="23">
        <f>IF(('Sentencias TSJ'!$B46+'Sentencias TSJ'!$C46+'Sentencias TSJ'!$D46)=0,"-",'Sentencias TSJ'!D46/('Sentencias TSJ'!$B46+'Sentencias TSJ'!$C46+'Sentencias TSJ'!$D46))</f>
        <v>0</v>
      </c>
      <c r="E45" s="23" t="str">
        <f>IF(('Sentencias TSJ'!$E46+'Sentencias TSJ'!$F46+'Sentencias TSJ'!$G46)=0,"-",'Sentencias TSJ'!E46/('Sentencias TSJ'!$E46+'Sentencias TSJ'!$F46+'Sentencias TSJ'!$G46))</f>
        <v>-</v>
      </c>
      <c r="F45" s="23" t="str">
        <f>IF(('Sentencias TSJ'!$E46+'Sentencias TSJ'!$F46+'Sentencias TSJ'!$G46)=0,"-",'Sentencias TSJ'!F46/('Sentencias TSJ'!$E46+'Sentencias TSJ'!$F46+'Sentencias TSJ'!$G46))</f>
        <v>-</v>
      </c>
      <c r="G45" s="23" t="str">
        <f>IF(('Sentencias TSJ'!$E46+'Sentencias TSJ'!$F46+'Sentencias TSJ'!$G46)=0,"-",'Sentencias TSJ'!G46/('Sentencias TSJ'!$E46+'Sentencias TSJ'!$F46+'Sentencias TSJ'!$G46))</f>
        <v>-</v>
      </c>
      <c r="H45" s="23" t="str">
        <f>IF(('Sentencias TSJ'!$H46+'Sentencias TSJ'!$I46+'Sentencias TSJ'!$J46)=0,"-",'Sentencias TSJ'!H46/('Sentencias TSJ'!$H46+'Sentencias TSJ'!$I46+'Sentencias TSJ'!$J46))</f>
        <v>-</v>
      </c>
      <c r="I45" s="23" t="str">
        <f>IF(('Sentencias TSJ'!$H46+'Sentencias TSJ'!$I46+'Sentencias TSJ'!$J46)=0,"-",'Sentencias TSJ'!I46/('Sentencias TSJ'!$H46+'Sentencias TSJ'!$I46+'Sentencias TSJ'!$J46))</f>
        <v>-</v>
      </c>
      <c r="J45" s="23" t="str">
        <f>IF(('Sentencias TSJ'!$H46+'Sentencias TSJ'!$I46+'Sentencias TSJ'!$J46)=0,"-",'Sentencias TSJ'!J46/('Sentencias TSJ'!$H46+'Sentencias TSJ'!$I46+'Sentencias TSJ'!$J46))</f>
        <v>-</v>
      </c>
      <c r="K45" s="23">
        <f>IF(('Sentencias TSJ'!$K46+'Sentencias TSJ'!$L46+'Sentencias TSJ'!$M46)=0,"-",'Sentencias TSJ'!K46/('Sentencias TSJ'!$K46+'Sentencias TSJ'!$L46+'Sentencias TSJ'!$M46))</f>
        <v>1</v>
      </c>
      <c r="L45" s="23">
        <f>IF(('Sentencias TSJ'!$K46+'Sentencias TSJ'!$L46+'Sentencias TSJ'!$M46)=0,"-",'Sentencias TSJ'!L46/('Sentencias TSJ'!$K46+'Sentencias TSJ'!$L46+'Sentencias TSJ'!$M46))</f>
        <v>0</v>
      </c>
      <c r="M45" s="23">
        <f>IF(('Sentencias TSJ'!$K46+'Sentencias TSJ'!$L46+'Sentencias TSJ'!$M46)=0,"-",'Sentencias TSJ'!M46/('Sentencias TSJ'!$K46+'Sentencias TSJ'!$L46+'Sentencias TSJ'!$M46))</f>
        <v>0</v>
      </c>
    </row>
    <row r="46" spans="1:13" ht="15.75" thickBot="1" x14ac:dyDescent="0.3">
      <c r="A46" s="2" t="s">
        <v>17</v>
      </c>
      <c r="B46" s="23">
        <f>IF(('Sentencias TSJ'!$B47+'Sentencias TSJ'!$C47+'Sentencias TSJ'!$D47)=0,"-",'Sentencias TSJ'!B47/('Sentencias TSJ'!$B47+'Sentencias TSJ'!$C47+'Sentencias TSJ'!$D47))</f>
        <v>0.68421052631578949</v>
      </c>
      <c r="C46" s="23">
        <f>IF(('Sentencias TSJ'!$B47+'Sentencias TSJ'!$C47+'Sentencias TSJ'!$D47)=0,"-",'Sentencias TSJ'!C47/('Sentencias TSJ'!$B47+'Sentencias TSJ'!$C47+'Sentencias TSJ'!$D47))</f>
        <v>0</v>
      </c>
      <c r="D46" s="23">
        <f>IF(('Sentencias TSJ'!$B47+'Sentencias TSJ'!$C47+'Sentencias TSJ'!$D47)=0,"-",'Sentencias TSJ'!D47/('Sentencias TSJ'!$B47+'Sentencias TSJ'!$C47+'Sentencias TSJ'!$D47))</f>
        <v>0.31578947368421051</v>
      </c>
      <c r="E46" s="23">
        <f>IF(('Sentencias TSJ'!$E47+'Sentencias TSJ'!$F47+'Sentencias TSJ'!$G47)=0,"-",'Sentencias TSJ'!E47/('Sentencias TSJ'!$E47+'Sentencias TSJ'!$F47+'Sentencias TSJ'!$G47))</f>
        <v>0</v>
      </c>
      <c r="F46" s="23">
        <f>IF(('Sentencias TSJ'!$E47+'Sentencias TSJ'!$F47+'Sentencias TSJ'!$G47)=0,"-",'Sentencias TSJ'!F47/('Sentencias TSJ'!$E47+'Sentencias TSJ'!$F47+'Sentencias TSJ'!$G47))</f>
        <v>1</v>
      </c>
      <c r="G46" s="23">
        <f>IF(('Sentencias TSJ'!$E47+'Sentencias TSJ'!$F47+'Sentencias TSJ'!$G47)=0,"-",'Sentencias TSJ'!G47/('Sentencias TSJ'!$E47+'Sentencias TSJ'!$F47+'Sentencias TSJ'!$G47))</f>
        <v>0</v>
      </c>
      <c r="H46" s="23">
        <f>IF(('Sentencias TSJ'!$H47+'Sentencias TSJ'!$I47+'Sentencias TSJ'!$J47)=0,"-",'Sentencias TSJ'!H47/('Sentencias TSJ'!$H47+'Sentencias TSJ'!$I47+'Sentencias TSJ'!$J47))</f>
        <v>1</v>
      </c>
      <c r="I46" s="23">
        <f>IF(('Sentencias TSJ'!$H47+'Sentencias TSJ'!$I47+'Sentencias TSJ'!$J47)=0,"-",'Sentencias TSJ'!I47/('Sentencias TSJ'!$H47+'Sentencias TSJ'!$I47+'Sentencias TSJ'!$J47))</f>
        <v>0</v>
      </c>
      <c r="J46" s="23">
        <f>IF(('Sentencias TSJ'!$H47+'Sentencias TSJ'!$I47+'Sentencias TSJ'!$J47)=0,"-",'Sentencias TSJ'!J47/('Sentencias TSJ'!$H47+'Sentencias TSJ'!$I47+'Sentencias TSJ'!$J47))</f>
        <v>0</v>
      </c>
      <c r="K46" s="23">
        <f>IF(('Sentencias TSJ'!$K47+'Sentencias TSJ'!$L47+'Sentencias TSJ'!$M47)=0,"-",'Sentencias TSJ'!K47/('Sentencias TSJ'!$K47+'Sentencias TSJ'!$L47+'Sentencias TSJ'!$M47))</f>
        <v>0.66666666666666663</v>
      </c>
      <c r="L46" s="23">
        <f>IF(('Sentencias TSJ'!$K47+'Sentencias TSJ'!$L47+'Sentencias TSJ'!$M47)=0,"-",'Sentencias TSJ'!L47/('Sentencias TSJ'!$K47+'Sentencias TSJ'!$L47+'Sentencias TSJ'!$M47))</f>
        <v>4.7619047619047616E-2</v>
      </c>
      <c r="M46" s="23">
        <f>IF(('Sentencias TSJ'!$K47+'Sentencias TSJ'!$L47+'Sentencias TSJ'!$M47)=0,"-",'Sentencias TSJ'!M47/('Sentencias TSJ'!$K47+'Sentencias TSJ'!$L47+'Sentencias TSJ'!$M47))</f>
        <v>0.2857142857142857</v>
      </c>
    </row>
    <row r="47" spans="1:13" ht="15.75" thickBot="1" x14ac:dyDescent="0.3">
      <c r="A47" s="2" t="s">
        <v>18</v>
      </c>
      <c r="B47" s="23">
        <f>IF(('Sentencias TSJ'!$B48+'Sentencias TSJ'!$C48+'Sentencias TSJ'!$D48)=0,"-",'Sentencias TSJ'!B48/('Sentencias TSJ'!$B48+'Sentencias TSJ'!$C48+'Sentencias TSJ'!$D48))</f>
        <v>1</v>
      </c>
      <c r="C47" s="23">
        <f>IF(('Sentencias TSJ'!$B48+'Sentencias TSJ'!$C48+'Sentencias TSJ'!$D48)=0,"-",'Sentencias TSJ'!C48/('Sentencias TSJ'!$B48+'Sentencias TSJ'!$C48+'Sentencias TSJ'!$D48))</f>
        <v>0</v>
      </c>
      <c r="D47" s="23">
        <f>IF(('Sentencias TSJ'!$B48+'Sentencias TSJ'!$C48+'Sentencias TSJ'!$D48)=0,"-",'Sentencias TSJ'!D48/('Sentencias TSJ'!$B48+'Sentencias TSJ'!$C48+'Sentencias TSJ'!$D48))</f>
        <v>0</v>
      </c>
      <c r="E47" s="23" t="str">
        <f>IF(('Sentencias TSJ'!$E48+'Sentencias TSJ'!$F48+'Sentencias TSJ'!$G48)=0,"-",'Sentencias TSJ'!E48/('Sentencias TSJ'!$E48+'Sentencias TSJ'!$F48+'Sentencias TSJ'!$G48))</f>
        <v>-</v>
      </c>
      <c r="F47" s="23" t="str">
        <f>IF(('Sentencias TSJ'!$E48+'Sentencias TSJ'!$F48+'Sentencias TSJ'!$G48)=0,"-",'Sentencias TSJ'!F48/('Sentencias TSJ'!$E48+'Sentencias TSJ'!$F48+'Sentencias TSJ'!$G48))</f>
        <v>-</v>
      </c>
      <c r="G47" s="23" t="str">
        <f>IF(('Sentencias TSJ'!$E48+'Sentencias TSJ'!$F48+'Sentencias TSJ'!$G48)=0,"-",'Sentencias TSJ'!G48/('Sentencias TSJ'!$E48+'Sentencias TSJ'!$F48+'Sentencias TSJ'!$G48))</f>
        <v>-</v>
      </c>
      <c r="H47" s="23" t="str">
        <f>IF(('Sentencias TSJ'!$H48+'Sentencias TSJ'!$I48+'Sentencias TSJ'!$J48)=0,"-",'Sentencias TSJ'!H48/('Sentencias TSJ'!$H48+'Sentencias TSJ'!$I48+'Sentencias TSJ'!$J48))</f>
        <v>-</v>
      </c>
      <c r="I47" s="23" t="str">
        <f>IF(('Sentencias TSJ'!$H48+'Sentencias TSJ'!$I48+'Sentencias TSJ'!$J48)=0,"-",'Sentencias TSJ'!I48/('Sentencias TSJ'!$H48+'Sentencias TSJ'!$I48+'Sentencias TSJ'!$J48))</f>
        <v>-</v>
      </c>
      <c r="J47" s="23" t="str">
        <f>IF(('Sentencias TSJ'!$H48+'Sentencias TSJ'!$I48+'Sentencias TSJ'!$J48)=0,"-",'Sentencias TSJ'!J48/('Sentencias TSJ'!$H48+'Sentencias TSJ'!$I48+'Sentencias TSJ'!$J48))</f>
        <v>-</v>
      </c>
      <c r="K47" s="23">
        <f>IF(('Sentencias TSJ'!$K48+'Sentencias TSJ'!$L48+'Sentencias TSJ'!$M48)=0,"-",'Sentencias TSJ'!K48/('Sentencias TSJ'!$K48+'Sentencias TSJ'!$L48+'Sentencias TSJ'!$M48))</f>
        <v>1</v>
      </c>
      <c r="L47" s="23">
        <f>IF(('Sentencias TSJ'!$K48+'Sentencias TSJ'!$L48+'Sentencias TSJ'!$M48)=0,"-",'Sentencias TSJ'!L48/('Sentencias TSJ'!$K48+'Sentencias TSJ'!$L48+'Sentencias TSJ'!$M48))</f>
        <v>0</v>
      </c>
      <c r="M47" s="23">
        <f>IF(('Sentencias TSJ'!$K48+'Sentencias TSJ'!$L48+'Sentencias TSJ'!$M48)=0,"-",'Sentencias TSJ'!M48/('Sentencias TSJ'!$K48+'Sentencias TSJ'!$L48+'Sentencias TSJ'!$M48))</f>
        <v>0</v>
      </c>
    </row>
    <row r="48" spans="1:13" ht="15.75" thickBot="1" x14ac:dyDescent="0.3">
      <c r="A48" s="3" t="s">
        <v>23</v>
      </c>
      <c r="B48" s="7">
        <f>IF(('Sentencias TSJ'!$B49+'Sentencias TSJ'!$C49+'Sentencias TSJ'!$D49)=0,"-",'Sentencias TSJ'!B49/('Sentencias TSJ'!$B49+'Sentencias TSJ'!$C49+'Sentencias TSJ'!$D49))</f>
        <v>0.72131147540983609</v>
      </c>
      <c r="C48" s="7">
        <f>IF(('Sentencias TSJ'!$B49+'Sentencias TSJ'!$C49+'Sentencias TSJ'!$D49)=0,"-",'Sentencias TSJ'!C49/('Sentencias TSJ'!$B49+'Sentencias TSJ'!$C49+'Sentencias TSJ'!$D49))</f>
        <v>0.12568306010928962</v>
      </c>
      <c r="D48" s="7">
        <f>IF(('Sentencias TSJ'!$B49+'Sentencias TSJ'!$C49+'Sentencias TSJ'!$D49)=0,"-",'Sentencias TSJ'!D49/('Sentencias TSJ'!$B49+'Sentencias TSJ'!$C49+'Sentencias TSJ'!$D49))</f>
        <v>0.15300546448087432</v>
      </c>
      <c r="E48" s="7">
        <f>IF(('Sentencias TSJ'!$E49+'Sentencias TSJ'!$F49+'Sentencias TSJ'!$G49)=0,"-",'Sentencias TSJ'!E49/('Sentencias TSJ'!$E49+'Sentencias TSJ'!$F49+'Sentencias TSJ'!$G49))</f>
        <v>0.7142857142857143</v>
      </c>
      <c r="F48" s="7">
        <f>IF(('Sentencias TSJ'!$E49+'Sentencias TSJ'!$F49+'Sentencias TSJ'!$G49)=0,"-",'Sentencias TSJ'!F49/('Sentencias TSJ'!$E49+'Sentencias TSJ'!$F49+'Sentencias TSJ'!$G49))</f>
        <v>0.23809523809523808</v>
      </c>
      <c r="G48" s="7">
        <f>IF(('Sentencias TSJ'!$E49+'Sentencias TSJ'!$F49+'Sentencias TSJ'!$G49)=0,"-",'Sentencias TSJ'!G49/('Sentencias TSJ'!$E49+'Sentencias TSJ'!$F49+'Sentencias TSJ'!$G49))</f>
        <v>4.7619047619047616E-2</v>
      </c>
      <c r="H48" s="7">
        <f>IF(('Sentencias TSJ'!$H49+'Sentencias TSJ'!$I49+'Sentencias TSJ'!$J49)=0,"-",'Sentencias TSJ'!H49/('Sentencias TSJ'!$H49+'Sentencias TSJ'!$I49+'Sentencias TSJ'!$J49))</f>
        <v>0.81081081081081086</v>
      </c>
      <c r="I48" s="7">
        <f>IF(('Sentencias TSJ'!$H49+'Sentencias TSJ'!$I49+'Sentencias TSJ'!$J49)=0,"-",'Sentencias TSJ'!I49/('Sentencias TSJ'!$H49+'Sentencias TSJ'!$I49+'Sentencias TSJ'!$J49))</f>
        <v>0.10810810810810811</v>
      </c>
      <c r="J48" s="7">
        <f>IF(('Sentencias TSJ'!$H49+'Sentencias TSJ'!$I49+'Sentencias TSJ'!$J49)=0,"-",'Sentencias TSJ'!J49/('Sentencias TSJ'!$H49+'Sentencias TSJ'!$I49+'Sentencias TSJ'!$J49))</f>
        <v>8.1081081081081086E-2</v>
      </c>
      <c r="K48" s="7">
        <f>IF(('Sentencias TSJ'!$K49+'Sentencias TSJ'!$L49+'Sentencias TSJ'!$M49)=0,"-",'Sentencias TSJ'!K49/('Sentencias TSJ'!$K49+'Sentencias TSJ'!$L49+'Sentencias TSJ'!$M49))</f>
        <v>0.73443983402489632</v>
      </c>
      <c r="L48" s="7">
        <f>IF(('Sentencias TSJ'!$K49+'Sentencias TSJ'!$L49+'Sentencias TSJ'!$M49)=0,"-",'Sentencias TSJ'!L49/('Sentencias TSJ'!$K49+'Sentencias TSJ'!$L49+'Sentencias TSJ'!$M49))</f>
        <v>0.13278008298755187</v>
      </c>
      <c r="M48" s="7">
        <f>IF(('Sentencias TSJ'!$K49+'Sentencias TSJ'!$L49+'Sentencias TSJ'!$M49)=0,"-",'Sentencias TSJ'!M49/('Sentencias TSJ'!$K49+'Sentencias TSJ'!$L49+'Sentencias TSJ'!$M49))</f>
        <v>0.13278008298755187</v>
      </c>
    </row>
    <row r="51" spans="1:13" x14ac:dyDescent="0.25">
      <c r="A51" s="45" t="s">
        <v>2</v>
      </c>
      <c r="B51" s="42" t="s">
        <v>33</v>
      </c>
      <c r="C51" s="43"/>
      <c r="D51" s="43"/>
      <c r="E51" s="44"/>
      <c r="F51" s="44"/>
      <c r="G51" s="44"/>
      <c r="H51" s="44"/>
      <c r="I51" s="44"/>
      <c r="J51" s="44"/>
      <c r="K51" s="44"/>
      <c r="L51" s="44"/>
      <c r="M51" s="44"/>
    </row>
    <row r="52" spans="1:13" ht="24.75" customHeight="1" x14ac:dyDescent="0.25">
      <c r="A52" s="44"/>
      <c r="B52" s="45" t="s">
        <v>30</v>
      </c>
      <c r="C52" s="46"/>
      <c r="D52" s="46"/>
      <c r="E52" s="45" t="s">
        <v>31</v>
      </c>
      <c r="F52" s="46"/>
      <c r="G52" s="46"/>
      <c r="H52" s="45" t="s">
        <v>32</v>
      </c>
      <c r="I52" s="46"/>
      <c r="J52" s="46"/>
      <c r="K52" s="45" t="s">
        <v>2</v>
      </c>
      <c r="L52" s="46"/>
      <c r="M52" s="46"/>
    </row>
    <row r="53" spans="1:13" ht="51" x14ac:dyDescent="0.25">
      <c r="A53" s="44"/>
      <c r="B53" s="4" t="s">
        <v>27</v>
      </c>
      <c r="C53" s="4" t="s">
        <v>28</v>
      </c>
      <c r="D53" s="4" t="s">
        <v>29</v>
      </c>
      <c r="E53" s="4" t="s">
        <v>27</v>
      </c>
      <c r="F53" s="4" t="s">
        <v>28</v>
      </c>
      <c r="G53" s="4" t="s">
        <v>29</v>
      </c>
      <c r="H53" s="4" t="s">
        <v>27</v>
      </c>
      <c r="I53" s="4" t="s">
        <v>28</v>
      </c>
      <c r="J53" s="4" t="s">
        <v>29</v>
      </c>
      <c r="K53" s="4" t="s">
        <v>27</v>
      </c>
      <c r="L53" s="4" t="s">
        <v>28</v>
      </c>
      <c r="M53" s="4" t="s">
        <v>29</v>
      </c>
    </row>
    <row r="54" spans="1:13" ht="15.75" thickBot="1" x14ac:dyDescent="0.3">
      <c r="A54" s="2" t="s">
        <v>3</v>
      </c>
      <c r="B54" s="23">
        <f>IF(('Sentencias TSJ'!$B55+'Sentencias TSJ'!$C55+'Sentencias TSJ'!$D55)=0,"-",'Sentencias TSJ'!B55/('Sentencias TSJ'!$B55+'Sentencias TSJ'!$C55+'Sentencias TSJ'!$D55))</f>
        <v>0.84952978056426331</v>
      </c>
      <c r="C54" s="23">
        <f>IF(('Sentencias TSJ'!$B55+'Sentencias TSJ'!$C55+'Sentencias TSJ'!$D55)=0,"-",'Sentencias TSJ'!C55/('Sentencias TSJ'!$B55+'Sentencias TSJ'!$C55+'Sentencias TSJ'!$D55))</f>
        <v>8.4639498432601878E-2</v>
      </c>
      <c r="D54" s="23">
        <f>IF(('Sentencias TSJ'!$B55+'Sentencias TSJ'!$C55+'Sentencias TSJ'!$D55)=0,"-",'Sentencias TSJ'!D55/('Sentencias TSJ'!$B55+'Sentencias TSJ'!$C55+'Sentencias TSJ'!$D55))</f>
        <v>6.5830721003134793E-2</v>
      </c>
      <c r="E54" s="23">
        <f>+'Sentencias TSJ'!E55/('Sentencias TSJ'!E55+'Sentencias TSJ'!F55+'Sentencias TSJ'!G55)</f>
        <v>0.57894736842105265</v>
      </c>
      <c r="F54" s="23">
        <f>+'Sentencias TSJ'!F55/('Sentencias TSJ'!E55+'Sentencias TSJ'!F55+'Sentencias TSJ'!G55)</f>
        <v>0.21052631578947367</v>
      </c>
      <c r="G54" s="23">
        <f>+'Sentencias TSJ'!G55/('Sentencias TSJ'!E55+'Sentencias TSJ'!F55+'Sentencias TSJ'!G55)</f>
        <v>0.21052631578947367</v>
      </c>
      <c r="H54" s="23">
        <f>IF(('Sentencias TSJ'!$H55+'Sentencias TSJ'!$I55+'Sentencias TSJ'!$J55)=0,"-",'Sentencias TSJ'!H55/('Sentencias TSJ'!$H55+'Sentencias TSJ'!$I55+'Sentencias TSJ'!$J55))</f>
        <v>0.92957746478873238</v>
      </c>
      <c r="I54" s="23">
        <f>IF(('Sentencias TSJ'!$H55+'Sentencias TSJ'!$I55+'Sentencias TSJ'!$J55)=0,"-",'Sentencias TSJ'!I55/('Sentencias TSJ'!$H55+'Sentencias TSJ'!$I55+'Sentencias TSJ'!$J55))</f>
        <v>2.8169014084507043E-2</v>
      </c>
      <c r="J54" s="23">
        <f>IF(('Sentencias TSJ'!$H55+'Sentencias TSJ'!$I55+'Sentencias TSJ'!$J55)=0,"-",'Sentencias TSJ'!J55/('Sentencias TSJ'!$H55+'Sentencias TSJ'!$I55+'Sentencias TSJ'!$J55))</f>
        <v>4.2253521126760563E-2</v>
      </c>
      <c r="K54" s="23">
        <f>IF(('Sentencias TSJ'!$K55+'Sentencias TSJ'!$L55+'Sentencias TSJ'!$M55)=0,"-",'Sentencias TSJ'!K55/('Sentencias TSJ'!$K55+'Sentencias TSJ'!$L55+'Sentencias TSJ'!$M55))</f>
        <v>0.85085574572127143</v>
      </c>
      <c r="L54" s="23">
        <f>IF(('Sentencias TSJ'!$K55+'Sentencias TSJ'!$L55+'Sentencias TSJ'!$M55)=0,"-",'Sentencias TSJ'!L55/('Sentencias TSJ'!$K55+'Sentencias TSJ'!$L55+'Sentencias TSJ'!$M55))</f>
        <v>8.0684596577017112E-2</v>
      </c>
      <c r="M54" s="23">
        <f>IF(('Sentencias TSJ'!$K55+'Sentencias TSJ'!$L55+'Sentencias TSJ'!$M55)=0,"-",'Sentencias TSJ'!M55/('Sentencias TSJ'!$K55+'Sentencias TSJ'!$L55+'Sentencias TSJ'!$M55))</f>
        <v>6.8459657701711488E-2</v>
      </c>
    </row>
    <row r="55" spans="1:13" ht="15.75" thickBot="1" x14ac:dyDescent="0.3">
      <c r="A55" s="2" t="s">
        <v>4</v>
      </c>
      <c r="B55" s="23">
        <f>IF(('Sentencias TSJ'!$B56+'Sentencias TSJ'!$C56+'Sentencias TSJ'!$D56)=0,"-",'Sentencias TSJ'!B56/('Sentencias TSJ'!$B56+'Sentencias TSJ'!$C56+'Sentencias TSJ'!$D56))</f>
        <v>0.77215189873417722</v>
      </c>
      <c r="C55" s="23">
        <f>IF(('Sentencias TSJ'!$B56+'Sentencias TSJ'!$C56+'Sentencias TSJ'!$D56)=0,"-",'Sentencias TSJ'!C56/('Sentencias TSJ'!$B56+'Sentencias TSJ'!$C56+'Sentencias TSJ'!$D56))</f>
        <v>0.16455696202531644</v>
      </c>
      <c r="D55" s="23">
        <f>IF(('Sentencias TSJ'!$B56+'Sentencias TSJ'!$C56+'Sentencias TSJ'!$D56)=0,"-",'Sentencias TSJ'!D56/('Sentencias TSJ'!$B56+'Sentencias TSJ'!$C56+'Sentencias TSJ'!$D56))</f>
        <v>6.3291139240506333E-2</v>
      </c>
      <c r="E55" s="23">
        <f>+'Sentencias TSJ'!E56/('Sentencias TSJ'!E56+'Sentencias TSJ'!F56+'Sentencias TSJ'!G56)</f>
        <v>0.26666666666666666</v>
      </c>
      <c r="F55" s="23">
        <f>+'Sentencias TSJ'!F56/('Sentencias TSJ'!E56+'Sentencias TSJ'!F56+'Sentencias TSJ'!G56)</f>
        <v>0.73333333333333328</v>
      </c>
      <c r="G55" s="23">
        <f>+'Sentencias TSJ'!G56/('Sentencias TSJ'!E56+'Sentencias TSJ'!F56+'Sentencias TSJ'!G56)</f>
        <v>0</v>
      </c>
      <c r="H55" s="23">
        <f>IF(('Sentencias TSJ'!$H56+'Sentencias TSJ'!$I56+'Sentencias TSJ'!$J56)=0,"-",'Sentencias TSJ'!H56/('Sentencias TSJ'!$H56+'Sentencias TSJ'!$I56+'Sentencias TSJ'!$J56))</f>
        <v>0.6</v>
      </c>
      <c r="I55" s="23">
        <f>IF(('Sentencias TSJ'!$H56+'Sentencias TSJ'!$I56+'Sentencias TSJ'!$J56)=0,"-",'Sentencias TSJ'!I56/('Sentencias TSJ'!$H56+'Sentencias TSJ'!$I56+'Sentencias TSJ'!$J56))</f>
        <v>0.08</v>
      </c>
      <c r="J55" s="23">
        <f>IF(('Sentencias TSJ'!$H56+'Sentencias TSJ'!$I56+'Sentencias TSJ'!$J56)=0,"-",'Sentencias TSJ'!J56/('Sentencias TSJ'!$H56+'Sentencias TSJ'!$I56+'Sentencias TSJ'!$J56))</f>
        <v>0.32</v>
      </c>
      <c r="K55" s="23">
        <f>IF(('Sentencias TSJ'!$K56+'Sentencias TSJ'!$L56+'Sentencias TSJ'!$M56)=0,"-",'Sentencias TSJ'!K56/('Sentencias TSJ'!$K56+'Sentencias TSJ'!$L56+'Sentencias TSJ'!$M56))</f>
        <v>0.67226890756302526</v>
      </c>
      <c r="L55" s="23">
        <f>IF(('Sentencias TSJ'!$K56+'Sentencias TSJ'!$L56+'Sentencias TSJ'!$M56)=0,"-",'Sentencias TSJ'!L56/('Sentencias TSJ'!$K56+'Sentencias TSJ'!$L56+'Sentencias TSJ'!$M56))</f>
        <v>0.21848739495798319</v>
      </c>
      <c r="M55" s="23">
        <f>IF(('Sentencias TSJ'!$K56+'Sentencias TSJ'!$L56+'Sentencias TSJ'!$M56)=0,"-",'Sentencias TSJ'!M56/('Sentencias TSJ'!$K56+'Sentencias TSJ'!$L56+'Sentencias TSJ'!$M56))</f>
        <v>0.1092436974789916</v>
      </c>
    </row>
    <row r="56" spans="1:13" ht="15.75" thickBot="1" x14ac:dyDescent="0.3">
      <c r="A56" s="2" t="s">
        <v>5</v>
      </c>
      <c r="B56" s="23">
        <f>IF(('Sentencias TSJ'!$B57+'Sentencias TSJ'!$C57+'Sentencias TSJ'!$D57)=0,"-",'Sentencias TSJ'!B57/('Sentencias TSJ'!$B57+'Sentencias TSJ'!$C57+'Sentencias TSJ'!$D57))</f>
        <v>0.92063492063492058</v>
      </c>
      <c r="C56" s="23">
        <f>IF(('Sentencias TSJ'!$B57+'Sentencias TSJ'!$C57+'Sentencias TSJ'!$D57)=0,"-",'Sentencias TSJ'!C57/('Sentencias TSJ'!$B57+'Sentencias TSJ'!$C57+'Sentencias TSJ'!$D57))</f>
        <v>1.5873015873015872E-2</v>
      </c>
      <c r="D56" s="23">
        <f>IF(('Sentencias TSJ'!$B57+'Sentencias TSJ'!$C57+'Sentencias TSJ'!$D57)=0,"-",'Sentencias TSJ'!D57/('Sentencias TSJ'!$B57+'Sentencias TSJ'!$C57+'Sentencias TSJ'!$D57))</f>
        <v>6.3492063492063489E-2</v>
      </c>
      <c r="E56" s="23"/>
      <c r="F56" s="23"/>
      <c r="G56" s="23"/>
      <c r="H56" s="23">
        <f>IF(('Sentencias TSJ'!$H57+'Sentencias TSJ'!$I57+'Sentencias TSJ'!$J57)=0,"-",'Sentencias TSJ'!H57/('Sentencias TSJ'!$H57+'Sentencias TSJ'!$I57+'Sentencias TSJ'!$J57))</f>
        <v>1</v>
      </c>
      <c r="I56" s="23">
        <f>IF(('Sentencias TSJ'!$H57+'Sentencias TSJ'!$I57+'Sentencias TSJ'!$J57)=0,"-",'Sentencias TSJ'!I57/('Sentencias TSJ'!$H57+'Sentencias TSJ'!$I57+'Sentencias TSJ'!$J57))</f>
        <v>0</v>
      </c>
      <c r="J56" s="23">
        <f>IF(('Sentencias TSJ'!$H57+'Sentencias TSJ'!$I57+'Sentencias TSJ'!$J57)=0,"-",'Sentencias TSJ'!J57/('Sentencias TSJ'!$H57+'Sentencias TSJ'!$I57+'Sentencias TSJ'!$J57))</f>
        <v>0</v>
      </c>
      <c r="K56" s="23">
        <f>IF(('Sentencias TSJ'!$K57+'Sentencias TSJ'!$L57+'Sentencias TSJ'!$M57)=0,"-",'Sentencias TSJ'!K57/('Sentencias TSJ'!$K57+'Sentencias TSJ'!$L57+'Sentencias TSJ'!$M57))</f>
        <v>0.93902439024390238</v>
      </c>
      <c r="L56" s="23">
        <f>IF(('Sentencias TSJ'!$K57+'Sentencias TSJ'!$L57+'Sentencias TSJ'!$M57)=0,"-",'Sentencias TSJ'!L57/('Sentencias TSJ'!$K57+'Sentencias TSJ'!$L57+'Sentencias TSJ'!$M57))</f>
        <v>1.2195121951219513E-2</v>
      </c>
      <c r="M56" s="23">
        <f>IF(('Sentencias TSJ'!$K57+'Sentencias TSJ'!$L57+'Sentencias TSJ'!$M57)=0,"-",'Sentencias TSJ'!M57/('Sentencias TSJ'!$K57+'Sentencias TSJ'!$L57+'Sentencias TSJ'!$M57))</f>
        <v>4.878048780487805E-2</v>
      </c>
    </row>
    <row r="57" spans="1:13" ht="15.75" thickBot="1" x14ac:dyDescent="0.3">
      <c r="A57" s="2" t="s">
        <v>6</v>
      </c>
      <c r="B57" s="23">
        <f>IF(('Sentencias TSJ'!$B58+'Sentencias TSJ'!$C58+'Sentencias TSJ'!$D58)=0,"-",'Sentencias TSJ'!B58/('Sentencias TSJ'!$B58+'Sentencias TSJ'!$C58+'Sentencias TSJ'!$D58))</f>
        <v>0.88235294117647056</v>
      </c>
      <c r="C57" s="23">
        <f>IF(('Sentencias TSJ'!$B58+'Sentencias TSJ'!$C58+'Sentencias TSJ'!$D58)=0,"-",'Sentencias TSJ'!C58/('Sentencias TSJ'!$B58+'Sentencias TSJ'!$C58+'Sentencias TSJ'!$D58))</f>
        <v>3.5294117647058823E-2</v>
      </c>
      <c r="D57" s="23">
        <f>IF(('Sentencias TSJ'!$B58+'Sentencias TSJ'!$C58+'Sentencias TSJ'!$D58)=0,"-",'Sentencias TSJ'!D58/('Sentencias TSJ'!$B58+'Sentencias TSJ'!$C58+'Sentencias TSJ'!$D58))</f>
        <v>8.2352941176470587E-2</v>
      </c>
      <c r="E57" s="23">
        <f>+'Sentencias TSJ'!E58/('Sentencias TSJ'!E58+'Sentencias TSJ'!F58+'Sentencias TSJ'!G58)</f>
        <v>0.84615384615384615</v>
      </c>
      <c r="F57" s="23">
        <f>+'Sentencias TSJ'!F58/('Sentencias TSJ'!E58+'Sentencias TSJ'!F58+'Sentencias TSJ'!G58)</f>
        <v>0</v>
      </c>
      <c r="G57" s="23">
        <f>+'Sentencias TSJ'!G58/('Sentencias TSJ'!E58+'Sentencias TSJ'!F58+'Sentencias TSJ'!G58)</f>
        <v>0.15384615384615385</v>
      </c>
      <c r="H57" s="23">
        <f>IF(('Sentencias TSJ'!$H58+'Sentencias TSJ'!$I58+'Sentencias TSJ'!$J58)=0,"-",'Sentencias TSJ'!H58/('Sentencias TSJ'!$H58+'Sentencias TSJ'!$I58+'Sentencias TSJ'!$J58))</f>
        <v>1</v>
      </c>
      <c r="I57" s="23">
        <f>IF(('Sentencias TSJ'!$H58+'Sentencias TSJ'!$I58+'Sentencias TSJ'!$J58)=0,"-",'Sentencias TSJ'!I58/('Sentencias TSJ'!$H58+'Sentencias TSJ'!$I58+'Sentencias TSJ'!$J58))</f>
        <v>0</v>
      </c>
      <c r="J57" s="23">
        <f>IF(('Sentencias TSJ'!$H58+'Sentencias TSJ'!$I58+'Sentencias TSJ'!$J58)=0,"-",'Sentencias TSJ'!J58/('Sentencias TSJ'!$H58+'Sentencias TSJ'!$I58+'Sentencias TSJ'!$J58))</f>
        <v>0</v>
      </c>
      <c r="K57" s="23">
        <f>IF(('Sentencias TSJ'!$K58+'Sentencias TSJ'!$L58+'Sentencias TSJ'!$M58)=0,"-",'Sentencias TSJ'!K58/('Sentencias TSJ'!$K58+'Sentencias TSJ'!$L58+'Sentencias TSJ'!$M58))</f>
        <v>0.8867924528301887</v>
      </c>
      <c r="L57" s="23">
        <f>IF(('Sentencias TSJ'!$K58+'Sentencias TSJ'!$L58+'Sentencias TSJ'!$M58)=0,"-",'Sentencias TSJ'!L58/('Sentencias TSJ'!$K58+'Sentencias TSJ'!$L58+'Sentencias TSJ'!$M58))</f>
        <v>2.8301886792452831E-2</v>
      </c>
      <c r="M57" s="23">
        <f>IF(('Sentencias TSJ'!$K58+'Sentencias TSJ'!$L58+'Sentencias TSJ'!$M58)=0,"-",'Sentencias TSJ'!M58/('Sentencias TSJ'!$K58+'Sentencias TSJ'!$L58+'Sentencias TSJ'!$M58))</f>
        <v>8.4905660377358486E-2</v>
      </c>
    </row>
    <row r="58" spans="1:13" ht="15.75" thickBot="1" x14ac:dyDescent="0.3">
      <c r="A58" s="2" t="s">
        <v>7</v>
      </c>
      <c r="B58" s="23">
        <f>IF(('Sentencias TSJ'!$B59+'Sentencias TSJ'!$C59+'Sentencias TSJ'!$D59)=0,"-",'Sentencias TSJ'!B59/('Sentencias TSJ'!$B59+'Sentencias TSJ'!$C59+'Sentencias TSJ'!$D59))</f>
        <v>0.84210526315789469</v>
      </c>
      <c r="C58" s="23">
        <f>IF(('Sentencias TSJ'!$B59+'Sentencias TSJ'!$C59+'Sentencias TSJ'!$D59)=0,"-",'Sentencias TSJ'!C59/('Sentencias TSJ'!$B59+'Sentencias TSJ'!$C59+'Sentencias TSJ'!$D59))</f>
        <v>7.6023391812865493E-2</v>
      </c>
      <c r="D58" s="23">
        <f>IF(('Sentencias TSJ'!$B59+'Sentencias TSJ'!$C59+'Sentencias TSJ'!$D59)=0,"-",'Sentencias TSJ'!D59/('Sentencias TSJ'!$B59+'Sentencias TSJ'!$C59+'Sentencias TSJ'!$D59))</f>
        <v>8.1871345029239762E-2</v>
      </c>
      <c r="E58" s="23">
        <f>+'Sentencias TSJ'!E59/('Sentencias TSJ'!E59+'Sentencias TSJ'!F59+'Sentencias TSJ'!G59)</f>
        <v>0.75</v>
      </c>
      <c r="F58" s="23">
        <f>+'Sentencias TSJ'!F59/('Sentencias TSJ'!E59+'Sentencias TSJ'!F59+'Sentencias TSJ'!G59)</f>
        <v>8.3333333333333329E-2</v>
      </c>
      <c r="G58" s="23">
        <f>+'Sentencias TSJ'!G59/('Sentencias TSJ'!E59+'Sentencias TSJ'!F59+'Sentencias TSJ'!G59)</f>
        <v>0.16666666666666666</v>
      </c>
      <c r="H58" s="23">
        <f>IF(('Sentencias TSJ'!$H59+'Sentencias TSJ'!$I59+'Sentencias TSJ'!$J59)=0,"-",'Sentencias TSJ'!H59/('Sentencias TSJ'!$H59+'Sentencias TSJ'!$I59+'Sentencias TSJ'!$J59))</f>
        <v>0.82758620689655171</v>
      </c>
      <c r="I58" s="23">
        <f>IF(('Sentencias TSJ'!$H59+'Sentencias TSJ'!$I59+'Sentencias TSJ'!$J59)=0,"-",'Sentencias TSJ'!I59/('Sentencias TSJ'!$H59+'Sentencias TSJ'!$I59+'Sentencias TSJ'!$J59))</f>
        <v>3.4482758620689655E-2</v>
      </c>
      <c r="J58" s="23">
        <f>IF(('Sentencias TSJ'!$H59+'Sentencias TSJ'!$I59+'Sentencias TSJ'!$J59)=0,"-",'Sentencias TSJ'!J59/('Sentencias TSJ'!$H59+'Sentencias TSJ'!$I59+'Sentencias TSJ'!$J59))</f>
        <v>0.13793103448275862</v>
      </c>
      <c r="K58" s="23">
        <f>IF(('Sentencias TSJ'!$K59+'Sentencias TSJ'!$L59+'Sentencias TSJ'!$M59)=0,"-",'Sentencias TSJ'!K59/('Sentencias TSJ'!$K59+'Sentencias TSJ'!$L59+'Sentencias TSJ'!$M59))</f>
        <v>0.83490566037735847</v>
      </c>
      <c r="L58" s="23">
        <f>IF(('Sentencias TSJ'!$K59+'Sentencias TSJ'!$L59+'Sentencias TSJ'!$M59)=0,"-",'Sentencias TSJ'!L59/('Sentencias TSJ'!$K59+'Sentencias TSJ'!$L59+'Sentencias TSJ'!$M59))</f>
        <v>7.0754716981132074E-2</v>
      </c>
      <c r="M58" s="23">
        <f>IF(('Sentencias TSJ'!$K59+'Sentencias TSJ'!$L59+'Sentencias TSJ'!$M59)=0,"-",'Sentencias TSJ'!M59/('Sentencias TSJ'!$K59+'Sentencias TSJ'!$L59+'Sentencias TSJ'!$M59))</f>
        <v>9.4339622641509441E-2</v>
      </c>
    </row>
    <row r="59" spans="1:13" ht="15.75" thickBot="1" x14ac:dyDescent="0.3">
      <c r="A59" s="2" t="s">
        <v>8</v>
      </c>
      <c r="B59" s="23">
        <f>IF(('Sentencias TSJ'!$B60+'Sentencias TSJ'!$C60+'Sentencias TSJ'!$D60)=0,"-",'Sentencias TSJ'!B60/('Sentencias TSJ'!$B60+'Sentencias TSJ'!$C60+'Sentencias TSJ'!$D60))</f>
        <v>0.83333333333333337</v>
      </c>
      <c r="C59" s="23">
        <f>IF(('Sentencias TSJ'!$B60+'Sentencias TSJ'!$C60+'Sentencias TSJ'!$D60)=0,"-",'Sentencias TSJ'!C60/('Sentencias TSJ'!$B60+'Sentencias TSJ'!$C60+'Sentencias TSJ'!$D60))</f>
        <v>0.11666666666666667</v>
      </c>
      <c r="D59" s="23">
        <f>IF(('Sentencias TSJ'!$B60+'Sentencias TSJ'!$C60+'Sentencias TSJ'!$D60)=0,"-",'Sentencias TSJ'!D60/('Sentencias TSJ'!$B60+'Sentencias TSJ'!$C60+'Sentencias TSJ'!$D60))</f>
        <v>0.05</v>
      </c>
      <c r="E59" s="23">
        <f>+'Sentencias TSJ'!E60/('Sentencias TSJ'!E60+'Sentencias TSJ'!F60+'Sentencias TSJ'!G60)</f>
        <v>0</v>
      </c>
      <c r="F59" s="23">
        <f>+'Sentencias TSJ'!F60/('Sentencias TSJ'!E60+'Sentencias TSJ'!F60+'Sentencias TSJ'!G60)</f>
        <v>0.88888888888888884</v>
      </c>
      <c r="G59" s="23">
        <f>+'Sentencias TSJ'!G60/('Sentencias TSJ'!E60+'Sentencias TSJ'!F60+'Sentencias TSJ'!G60)</f>
        <v>0.1111111111111111</v>
      </c>
      <c r="H59" s="23">
        <f>IF(('Sentencias TSJ'!$H60+'Sentencias TSJ'!$I60+'Sentencias TSJ'!$J60)=0,"-",'Sentencias TSJ'!H60/('Sentencias TSJ'!$H60+'Sentencias TSJ'!$I60+'Sentencias TSJ'!$J60))</f>
        <v>0.36363636363636365</v>
      </c>
      <c r="I59" s="23">
        <f>IF(('Sentencias TSJ'!$H60+'Sentencias TSJ'!$I60+'Sentencias TSJ'!$J60)=0,"-",'Sentencias TSJ'!I60/('Sentencias TSJ'!$H60+'Sentencias TSJ'!$I60+'Sentencias TSJ'!$J60))</f>
        <v>0.54545454545454541</v>
      </c>
      <c r="J59" s="23">
        <f>IF(('Sentencias TSJ'!$H60+'Sentencias TSJ'!$I60+'Sentencias TSJ'!$J60)=0,"-",'Sentencias TSJ'!J60/('Sentencias TSJ'!$H60+'Sentencias TSJ'!$I60+'Sentencias TSJ'!$J60))</f>
        <v>9.0909090909090912E-2</v>
      </c>
      <c r="K59" s="23">
        <f>IF(('Sentencias TSJ'!$K60+'Sentencias TSJ'!$L60+'Sentencias TSJ'!$M60)=0,"-",'Sentencias TSJ'!K60/('Sentencias TSJ'!$K60+'Sentencias TSJ'!$L60+'Sentencias TSJ'!$M60))</f>
        <v>0.67500000000000004</v>
      </c>
      <c r="L59" s="23">
        <f>IF(('Sentencias TSJ'!$K60+'Sentencias TSJ'!$L60+'Sentencias TSJ'!$M60)=0,"-",'Sentencias TSJ'!L60/('Sentencias TSJ'!$K60+'Sentencias TSJ'!$L60+'Sentencias TSJ'!$M60))</f>
        <v>0.26250000000000001</v>
      </c>
      <c r="M59" s="23">
        <f>IF(('Sentencias TSJ'!$K60+'Sentencias TSJ'!$L60+'Sentencias TSJ'!$M60)=0,"-",'Sentencias TSJ'!M60/('Sentencias TSJ'!$K60+'Sentencias TSJ'!$L60+'Sentencias TSJ'!$M60))</f>
        <v>6.25E-2</v>
      </c>
    </row>
    <row r="60" spans="1:13" ht="15.75" thickBot="1" x14ac:dyDescent="0.3">
      <c r="A60" s="2" t="s">
        <v>9</v>
      </c>
      <c r="B60" s="23">
        <f>IF(('Sentencias TSJ'!$B61+'Sentencias TSJ'!$C61+'Sentencias TSJ'!$D61)=0,"-",'Sentencias TSJ'!B61/('Sentencias TSJ'!$B61+'Sentencias TSJ'!$C61+'Sentencias TSJ'!$D61))</f>
        <v>0.79090909090909089</v>
      </c>
      <c r="C60" s="23">
        <f>IF(('Sentencias TSJ'!$B61+'Sentencias TSJ'!$C61+'Sentencias TSJ'!$D61)=0,"-",'Sentencias TSJ'!C61/('Sentencias TSJ'!$B61+'Sentencias TSJ'!$C61+'Sentencias TSJ'!$D61))</f>
        <v>0.11818181818181818</v>
      </c>
      <c r="D60" s="23">
        <f>IF(('Sentencias TSJ'!$B61+'Sentencias TSJ'!$C61+'Sentencias TSJ'!$D61)=0,"-",'Sentencias TSJ'!D61/('Sentencias TSJ'!$B61+'Sentencias TSJ'!$C61+'Sentencias TSJ'!$D61))</f>
        <v>9.0909090909090912E-2</v>
      </c>
      <c r="E60" s="23"/>
      <c r="F60" s="23"/>
      <c r="G60" s="23"/>
      <c r="H60" s="23">
        <f>IF(('Sentencias TSJ'!$H61+'Sentencias TSJ'!$I61+'Sentencias TSJ'!$J61)=0,"-",'Sentencias TSJ'!H61/('Sentencias TSJ'!$H61+'Sentencias TSJ'!$I61+'Sentencias TSJ'!$J61))</f>
        <v>0.73333333333333328</v>
      </c>
      <c r="I60" s="23">
        <f>IF(('Sentencias TSJ'!$H61+'Sentencias TSJ'!$I61+'Sentencias TSJ'!$J61)=0,"-",'Sentencias TSJ'!I61/('Sentencias TSJ'!$H61+'Sentencias TSJ'!$I61+'Sentencias TSJ'!$J61))</f>
        <v>6.6666666666666666E-2</v>
      </c>
      <c r="J60" s="23">
        <f>IF(('Sentencias TSJ'!$H61+'Sentencias TSJ'!$I61+'Sentencias TSJ'!$J61)=0,"-",'Sentencias TSJ'!J61/('Sentencias TSJ'!$H61+'Sentencias TSJ'!$I61+'Sentencias TSJ'!$J61))</f>
        <v>0.2</v>
      </c>
      <c r="K60" s="23">
        <f>IF(('Sentencias TSJ'!$K61+'Sentencias TSJ'!$L61+'Sentencias TSJ'!$M61)=0,"-",'Sentencias TSJ'!K61/('Sentencias TSJ'!$K61+'Sentencias TSJ'!$L61+'Sentencias TSJ'!$M61))</f>
        <v>0.79230769230769227</v>
      </c>
      <c r="L60" s="23">
        <f>IF(('Sentencias TSJ'!$K61+'Sentencias TSJ'!$L61+'Sentencias TSJ'!$M61)=0,"-",'Sentencias TSJ'!L61/('Sentencias TSJ'!$K61+'Sentencias TSJ'!$L61+'Sentencias TSJ'!$M61))</f>
        <v>0.1076923076923077</v>
      </c>
      <c r="M60" s="23">
        <f>IF(('Sentencias TSJ'!$K61+'Sentencias TSJ'!$L61+'Sentencias TSJ'!$M61)=0,"-",'Sentencias TSJ'!M61/('Sentencias TSJ'!$K61+'Sentencias TSJ'!$L61+'Sentencias TSJ'!$M61))</f>
        <v>0.1</v>
      </c>
    </row>
    <row r="61" spans="1:13" ht="15.75" thickBot="1" x14ac:dyDescent="0.3">
      <c r="A61" s="2" t="s">
        <v>10</v>
      </c>
      <c r="B61" s="23">
        <f>IF(('Sentencias TSJ'!$B62+'Sentencias TSJ'!$C62+'Sentencias TSJ'!$D62)=0,"-",'Sentencias TSJ'!B62/('Sentencias TSJ'!$B62+'Sentencias TSJ'!$C62+'Sentencias TSJ'!$D62))</f>
        <v>0.88095238095238093</v>
      </c>
      <c r="C61" s="23">
        <f>IF(('Sentencias TSJ'!$B62+'Sentencias TSJ'!$C62+'Sentencias TSJ'!$D62)=0,"-",'Sentencias TSJ'!C62/('Sentencias TSJ'!$B62+'Sentencias TSJ'!$C62+'Sentencias TSJ'!$D62))</f>
        <v>3.5714285714285712E-2</v>
      </c>
      <c r="D61" s="23">
        <f>IF(('Sentencias TSJ'!$B62+'Sentencias TSJ'!$C62+'Sentencias TSJ'!$D62)=0,"-",'Sentencias TSJ'!D62/('Sentencias TSJ'!$B62+'Sentencias TSJ'!$C62+'Sentencias TSJ'!$D62))</f>
        <v>8.3333333333333329E-2</v>
      </c>
      <c r="E61" s="23">
        <f>+'Sentencias TSJ'!E62/('Sentencias TSJ'!E62+'Sentencias TSJ'!F62+'Sentencias TSJ'!G62)</f>
        <v>0</v>
      </c>
      <c r="F61" s="23">
        <f>+'Sentencias TSJ'!F62/('Sentencias TSJ'!E62+'Sentencias TSJ'!F62+'Sentencias TSJ'!G62)</f>
        <v>0</v>
      </c>
      <c r="G61" s="23">
        <f>+'Sentencias TSJ'!G62/('Sentencias TSJ'!E62+'Sentencias TSJ'!F62+'Sentencias TSJ'!G62)</f>
        <v>1</v>
      </c>
      <c r="H61" s="23">
        <f>IF(('Sentencias TSJ'!$H62+'Sentencias TSJ'!$I62+'Sentencias TSJ'!$J62)=0,"-",'Sentencias TSJ'!H62/('Sentencias TSJ'!$H62+'Sentencias TSJ'!$I62+'Sentencias TSJ'!$J62))</f>
        <v>0.88888888888888884</v>
      </c>
      <c r="I61" s="23">
        <f>IF(('Sentencias TSJ'!$H62+'Sentencias TSJ'!$I62+'Sentencias TSJ'!$J62)=0,"-",'Sentencias TSJ'!I62/('Sentencias TSJ'!$H62+'Sentencias TSJ'!$I62+'Sentencias TSJ'!$J62))</f>
        <v>0.1111111111111111</v>
      </c>
      <c r="J61" s="23">
        <f>IF(('Sentencias TSJ'!$H62+'Sentencias TSJ'!$I62+'Sentencias TSJ'!$J62)=0,"-",'Sentencias TSJ'!J62/('Sentencias TSJ'!$H62+'Sentencias TSJ'!$I62+'Sentencias TSJ'!$J62))</f>
        <v>0</v>
      </c>
      <c r="K61" s="23">
        <f>IF(('Sentencias TSJ'!$K62+'Sentencias TSJ'!$L62+'Sentencias TSJ'!$M62)=0,"-",'Sentencias TSJ'!K62/('Sentencias TSJ'!$K62+'Sentencias TSJ'!$L62+'Sentencias TSJ'!$M62))</f>
        <v>0.87234042553191493</v>
      </c>
      <c r="L61" s="23">
        <f>IF(('Sentencias TSJ'!$K62+'Sentencias TSJ'!$L62+'Sentencias TSJ'!$M62)=0,"-",'Sentencias TSJ'!L62/('Sentencias TSJ'!$K62+'Sentencias TSJ'!$L62+'Sentencias TSJ'!$M62))</f>
        <v>4.2553191489361701E-2</v>
      </c>
      <c r="M61" s="23">
        <f>IF(('Sentencias TSJ'!$K62+'Sentencias TSJ'!$L62+'Sentencias TSJ'!$M62)=0,"-",'Sentencias TSJ'!M62/('Sentencias TSJ'!$K62+'Sentencias TSJ'!$L62+'Sentencias TSJ'!$M62))</f>
        <v>8.5106382978723402E-2</v>
      </c>
    </row>
    <row r="62" spans="1:13" ht="15.75" thickBot="1" x14ac:dyDescent="0.3">
      <c r="A62" s="2" t="s">
        <v>11</v>
      </c>
      <c r="B62" s="23">
        <f>IF(('Sentencias TSJ'!$B63+'Sentencias TSJ'!$C63+'Sentencias TSJ'!$D63)=0,"-",'Sentencias TSJ'!B63/('Sentencias TSJ'!$B63+'Sentencias TSJ'!$C63+'Sentencias TSJ'!$D63))</f>
        <v>0.866464339908953</v>
      </c>
      <c r="C62" s="23">
        <f>IF(('Sentencias TSJ'!$B63+'Sentencias TSJ'!$C63+'Sentencias TSJ'!$D63)=0,"-",'Sentencias TSJ'!C63/('Sentencias TSJ'!$B63+'Sentencias TSJ'!$C63+'Sentencias TSJ'!$D63))</f>
        <v>8.042488619119878E-2</v>
      </c>
      <c r="D62" s="23">
        <f>IF(('Sentencias TSJ'!$B63+'Sentencias TSJ'!$C63+'Sentencias TSJ'!$D63)=0,"-",'Sentencias TSJ'!D63/('Sentencias TSJ'!$B63+'Sentencias TSJ'!$C63+'Sentencias TSJ'!$D63))</f>
        <v>5.3110773899848251E-2</v>
      </c>
      <c r="E62" s="23">
        <f>+'Sentencias TSJ'!E63/('Sentencias TSJ'!E63+'Sentencias TSJ'!F63+'Sentencias TSJ'!G63)</f>
        <v>0.88505747126436785</v>
      </c>
      <c r="F62" s="23">
        <f>+'Sentencias TSJ'!F63/('Sentencias TSJ'!E63+'Sentencias TSJ'!F63+'Sentencias TSJ'!G63)</f>
        <v>8.0459770114942528E-2</v>
      </c>
      <c r="G62" s="23">
        <f>+'Sentencias TSJ'!G63/('Sentencias TSJ'!E63+'Sentencias TSJ'!F63+'Sentencias TSJ'!G63)</f>
        <v>3.4482758620689655E-2</v>
      </c>
      <c r="H62" s="23">
        <f>IF(('Sentencias TSJ'!$H63+'Sentencias TSJ'!$I63+'Sentencias TSJ'!$J63)=0,"-",'Sentencias TSJ'!H63/('Sentencias TSJ'!$H63+'Sentencias TSJ'!$I63+'Sentencias TSJ'!$J63))</f>
        <v>0.86821705426356588</v>
      </c>
      <c r="I62" s="23">
        <f>IF(('Sentencias TSJ'!$H63+'Sentencias TSJ'!$I63+'Sentencias TSJ'!$J63)=0,"-",'Sentencias TSJ'!I63/('Sentencias TSJ'!$H63+'Sentencias TSJ'!$I63+'Sentencias TSJ'!$J63))</f>
        <v>7.3643410852713184E-2</v>
      </c>
      <c r="J62" s="23">
        <f>IF(('Sentencias TSJ'!$H63+'Sentencias TSJ'!$I63+'Sentencias TSJ'!$J63)=0,"-",'Sentencias TSJ'!J63/('Sentencias TSJ'!$H63+'Sentencias TSJ'!$I63+'Sentencias TSJ'!$J63))</f>
        <v>5.8139534883720929E-2</v>
      </c>
      <c r="K62" s="23">
        <f>IF(('Sentencias TSJ'!$K63+'Sentencias TSJ'!$L63+'Sentencias TSJ'!$M63)=0,"-",'Sentencias TSJ'!K63/('Sentencias TSJ'!$K63+'Sentencias TSJ'!$L63+'Sentencias TSJ'!$M63))</f>
        <v>0.86852589641434264</v>
      </c>
      <c r="L62" s="23">
        <f>IF(('Sentencias TSJ'!$K63+'Sentencias TSJ'!$L63+'Sentencias TSJ'!$M63)=0,"-",'Sentencias TSJ'!L63/('Sentencias TSJ'!$K63+'Sentencias TSJ'!$L63+'Sentencias TSJ'!$M63))</f>
        <v>7.8685258964143426E-2</v>
      </c>
      <c r="M62" s="23">
        <f>IF(('Sentencias TSJ'!$K63+'Sentencias TSJ'!$L63+'Sentencias TSJ'!$M63)=0,"-",'Sentencias TSJ'!M63/('Sentencias TSJ'!$K63+'Sentencias TSJ'!$L63+'Sentencias TSJ'!$M63))</f>
        <v>5.2788844621513946E-2</v>
      </c>
    </row>
    <row r="63" spans="1:13" ht="15.75" thickBot="1" x14ac:dyDescent="0.3">
      <c r="A63" s="2" t="s">
        <v>24</v>
      </c>
      <c r="B63" s="23">
        <f>IF(('Sentencias TSJ'!$B64+'Sentencias TSJ'!$C64+'Sentencias TSJ'!$D64)=0,"-",'Sentencias TSJ'!B64/('Sentencias TSJ'!$B64+'Sentencias TSJ'!$C64+'Sentencias TSJ'!$D64))</f>
        <v>0.85013623978201636</v>
      </c>
      <c r="C63" s="23">
        <f>IF(('Sentencias TSJ'!$B64+'Sentencias TSJ'!$C64+'Sentencias TSJ'!$D64)=0,"-",'Sentencias TSJ'!C64/('Sentencias TSJ'!$B64+'Sentencias TSJ'!$C64+'Sentencias TSJ'!$D64))</f>
        <v>9.264305177111716E-2</v>
      </c>
      <c r="D63" s="23">
        <f>IF(('Sentencias TSJ'!$B64+'Sentencias TSJ'!$C64+'Sentencias TSJ'!$D64)=0,"-",'Sentencias TSJ'!D64/('Sentencias TSJ'!$B64+'Sentencias TSJ'!$C64+'Sentencias TSJ'!$D64))</f>
        <v>5.7220708446866483E-2</v>
      </c>
      <c r="E63" s="23">
        <f>+'Sentencias TSJ'!E64/('Sentencias TSJ'!E64+'Sentencias TSJ'!F64+'Sentencias TSJ'!G64)</f>
        <v>0.70967741935483875</v>
      </c>
      <c r="F63" s="23">
        <f>+'Sentencias TSJ'!F64/('Sentencias TSJ'!E64+'Sentencias TSJ'!F64+'Sentencias TSJ'!G64)</f>
        <v>0.16129032258064516</v>
      </c>
      <c r="G63" s="23">
        <f>+'Sentencias TSJ'!G64/('Sentencias TSJ'!E64+'Sentencias TSJ'!F64+'Sentencias TSJ'!G64)</f>
        <v>0.12903225806451613</v>
      </c>
      <c r="H63" s="23">
        <f>IF(('Sentencias TSJ'!$H64+'Sentencias TSJ'!$I64+'Sentencias TSJ'!$J64)=0,"-",'Sentencias TSJ'!H64/('Sentencias TSJ'!$H64+'Sentencias TSJ'!$I64+'Sentencias TSJ'!$J64))</f>
        <v>0.83018867924528306</v>
      </c>
      <c r="I63" s="23">
        <f>IF(('Sentencias TSJ'!$H64+'Sentencias TSJ'!$I64+'Sentencias TSJ'!$J64)=0,"-",'Sentencias TSJ'!I64/('Sentencias TSJ'!$H64+'Sentencias TSJ'!$I64+'Sentencias TSJ'!$J64))</f>
        <v>3.7735849056603772E-2</v>
      </c>
      <c r="J63" s="23">
        <f>IF(('Sentencias TSJ'!$H64+'Sentencias TSJ'!$I64+'Sentencias TSJ'!$J64)=0,"-",'Sentencias TSJ'!J64/('Sentencias TSJ'!$H64+'Sentencias TSJ'!$I64+'Sentencias TSJ'!$J64))</f>
        <v>0.13207547169811321</v>
      </c>
      <c r="K63" s="23">
        <f>IF(('Sentencias TSJ'!$K64+'Sentencias TSJ'!$L64+'Sentencias TSJ'!$M64)=0,"-",'Sentencias TSJ'!K64/('Sentencias TSJ'!$K64+'Sentencias TSJ'!$L64+'Sentencias TSJ'!$M64))</f>
        <v>0.83813747228381374</v>
      </c>
      <c r="L63" s="23">
        <f>IF(('Sentencias TSJ'!$K64+'Sentencias TSJ'!$L64+'Sentencias TSJ'!$M64)=0,"-",'Sentencias TSJ'!L64/('Sentencias TSJ'!$K64+'Sentencias TSJ'!$L64+'Sentencias TSJ'!$M64))</f>
        <v>9.0909090909090912E-2</v>
      </c>
      <c r="M63" s="23">
        <f>IF(('Sentencias TSJ'!$K64+'Sentencias TSJ'!$L64+'Sentencias TSJ'!$M64)=0,"-",'Sentencias TSJ'!M64/('Sentencias TSJ'!$K64+'Sentencias TSJ'!$L64+'Sentencias TSJ'!$M64))</f>
        <v>7.0953436807095344E-2</v>
      </c>
    </row>
    <row r="64" spans="1:13" ht="15.75" thickBot="1" x14ac:dyDescent="0.3">
      <c r="A64" s="2" t="s">
        <v>12</v>
      </c>
      <c r="B64" s="23">
        <f>IF(('Sentencias TSJ'!$B65+'Sentencias TSJ'!$C65+'Sentencias TSJ'!$D65)=0,"-",'Sentencias TSJ'!B65/('Sentencias TSJ'!$B65+'Sentencias TSJ'!$C65+'Sentencias TSJ'!$D65))</f>
        <v>0.8571428571428571</v>
      </c>
      <c r="C64" s="23">
        <f>IF(('Sentencias TSJ'!$B65+'Sentencias TSJ'!$C65+'Sentencias TSJ'!$D65)=0,"-",'Sentencias TSJ'!C65/('Sentencias TSJ'!$B65+'Sentencias TSJ'!$C65+'Sentencias TSJ'!$D65))</f>
        <v>0.14285714285714285</v>
      </c>
      <c r="D64" s="23">
        <f>IF(('Sentencias TSJ'!$B65+'Sentencias TSJ'!$C65+'Sentencias TSJ'!$D65)=0,"-",'Sentencias TSJ'!D65/('Sentencias TSJ'!$B65+'Sentencias TSJ'!$C65+'Sentencias TSJ'!$D65))</f>
        <v>0</v>
      </c>
      <c r="E64" s="23"/>
      <c r="F64" s="23"/>
      <c r="G64" s="23"/>
      <c r="H64" s="23">
        <f>IF(('Sentencias TSJ'!$H65+'Sentencias TSJ'!$I65+'Sentencias TSJ'!$J65)=0,"-",'Sentencias TSJ'!H65/('Sentencias TSJ'!$H65+'Sentencias TSJ'!$I65+'Sentencias TSJ'!$J65))</f>
        <v>0</v>
      </c>
      <c r="I64" s="23">
        <f>IF(('Sentencias TSJ'!$H65+'Sentencias TSJ'!$I65+'Sentencias TSJ'!$J65)=0,"-",'Sentencias TSJ'!I65/('Sentencias TSJ'!$H65+'Sentencias TSJ'!$I65+'Sentencias TSJ'!$J65))</f>
        <v>0</v>
      </c>
      <c r="J64" s="23">
        <f>IF(('Sentencias TSJ'!$H65+'Sentencias TSJ'!$I65+'Sentencias TSJ'!$J65)=0,"-",'Sentencias TSJ'!J65/('Sentencias TSJ'!$H65+'Sentencias TSJ'!$I65+'Sentencias TSJ'!$J65))</f>
        <v>1</v>
      </c>
      <c r="K64" s="23">
        <f>IF(('Sentencias TSJ'!$K65+'Sentencias TSJ'!$L65+'Sentencias TSJ'!$M65)=0,"-",'Sentencias TSJ'!K65/('Sentencias TSJ'!$K65+'Sentencias TSJ'!$L65+'Sentencias TSJ'!$M65))</f>
        <v>0.82608695652173914</v>
      </c>
      <c r="L64" s="23">
        <f>IF(('Sentencias TSJ'!$K65+'Sentencias TSJ'!$L65+'Sentencias TSJ'!$M65)=0,"-",'Sentencias TSJ'!L65/('Sentencias TSJ'!$K65+'Sentencias TSJ'!$L65+'Sentencias TSJ'!$M65))</f>
        <v>0.13043478260869565</v>
      </c>
      <c r="M64" s="23">
        <f>IF(('Sentencias TSJ'!$K65+'Sentencias TSJ'!$L65+'Sentencias TSJ'!$M65)=0,"-",'Sentencias TSJ'!M65/('Sentencias TSJ'!$K65+'Sentencias TSJ'!$L65+'Sentencias TSJ'!$M65))</f>
        <v>4.3478260869565216E-2</v>
      </c>
    </row>
    <row r="65" spans="1:13" ht="15.75" thickBot="1" x14ac:dyDescent="0.3">
      <c r="A65" s="2" t="s">
        <v>13</v>
      </c>
      <c r="B65" s="23">
        <f>IF(('Sentencias TSJ'!$B66+'Sentencias TSJ'!$C66+'Sentencias TSJ'!$D66)=0,"-",'Sentencias TSJ'!B66/('Sentencias TSJ'!$B66+'Sentencias TSJ'!$C66+'Sentencias TSJ'!$D66))</f>
        <v>0.94505494505494503</v>
      </c>
      <c r="C65" s="23">
        <f>IF(('Sentencias TSJ'!$B66+'Sentencias TSJ'!$C66+'Sentencias TSJ'!$D66)=0,"-",'Sentencias TSJ'!C66/('Sentencias TSJ'!$B66+'Sentencias TSJ'!$C66+'Sentencias TSJ'!$D66))</f>
        <v>2.197802197802198E-2</v>
      </c>
      <c r="D65" s="23">
        <f>IF(('Sentencias TSJ'!$B66+'Sentencias TSJ'!$C66+'Sentencias TSJ'!$D66)=0,"-",'Sentencias TSJ'!D66/('Sentencias TSJ'!$B66+'Sentencias TSJ'!$C66+'Sentencias TSJ'!$D66))</f>
        <v>3.2967032967032968E-2</v>
      </c>
      <c r="E65" s="23">
        <f>+'Sentencias TSJ'!E66/('Sentencias TSJ'!E66+'Sentencias TSJ'!F66+'Sentencias TSJ'!G66)</f>
        <v>0.8</v>
      </c>
      <c r="F65" s="23">
        <f>+'Sentencias TSJ'!F66/('Sentencias TSJ'!E66+'Sentencias TSJ'!F66+'Sentencias TSJ'!G66)</f>
        <v>0.2</v>
      </c>
      <c r="G65" s="23">
        <f>+'Sentencias TSJ'!G66/('Sentencias TSJ'!E66+'Sentencias TSJ'!F66+'Sentencias TSJ'!G66)</f>
        <v>0</v>
      </c>
      <c r="H65" s="23">
        <f>IF(('Sentencias TSJ'!$H66+'Sentencias TSJ'!$I66+'Sentencias TSJ'!$J66)=0,"-",'Sentencias TSJ'!H66/('Sentencias TSJ'!$H66+'Sentencias TSJ'!$I66+'Sentencias TSJ'!$J66))</f>
        <v>1</v>
      </c>
      <c r="I65" s="23">
        <f>IF(('Sentencias TSJ'!$H66+'Sentencias TSJ'!$I66+'Sentencias TSJ'!$J66)=0,"-",'Sentencias TSJ'!I66/('Sentencias TSJ'!$H66+'Sentencias TSJ'!$I66+'Sentencias TSJ'!$J66))</f>
        <v>0</v>
      </c>
      <c r="J65" s="23">
        <f>IF(('Sentencias TSJ'!$H66+'Sentencias TSJ'!$I66+'Sentencias TSJ'!$J66)=0,"-",'Sentencias TSJ'!J66/('Sentencias TSJ'!$H66+'Sentencias TSJ'!$I66+'Sentencias TSJ'!$J66))</f>
        <v>0</v>
      </c>
      <c r="K65" s="23">
        <f>IF(('Sentencias TSJ'!$K66+'Sentencias TSJ'!$L66+'Sentencias TSJ'!$M66)=0,"-",'Sentencias TSJ'!K66/('Sentencias TSJ'!$K66+'Sentencias TSJ'!$L66+'Sentencias TSJ'!$M66))</f>
        <v>0.94174757281553401</v>
      </c>
      <c r="L65" s="23">
        <f>IF(('Sentencias TSJ'!$K66+'Sentencias TSJ'!$L66+'Sentencias TSJ'!$M66)=0,"-",'Sentencias TSJ'!L66/('Sentencias TSJ'!$K66+'Sentencias TSJ'!$L66+'Sentencias TSJ'!$M66))</f>
        <v>2.9126213592233011E-2</v>
      </c>
      <c r="M65" s="23">
        <f>IF(('Sentencias TSJ'!$K66+'Sentencias TSJ'!$L66+'Sentencias TSJ'!$M66)=0,"-",'Sentencias TSJ'!M66/('Sentencias TSJ'!$K66+'Sentencias TSJ'!$L66+'Sentencias TSJ'!$M66))</f>
        <v>2.9126213592233011E-2</v>
      </c>
    </row>
    <row r="66" spans="1:13" ht="15.75" thickBot="1" x14ac:dyDescent="0.3">
      <c r="A66" s="2" t="s">
        <v>14</v>
      </c>
      <c r="B66" s="23">
        <f>IF(('Sentencias TSJ'!$B67+'Sentencias TSJ'!$C67+'Sentencias TSJ'!$D67)=0,"-",'Sentencias TSJ'!B67/('Sentencias TSJ'!$B67+'Sentencias TSJ'!$C67+'Sentencias TSJ'!$D67))</f>
        <v>0.92433537832310841</v>
      </c>
      <c r="C66" s="23">
        <f>IF(('Sentencias TSJ'!$B67+'Sentencias TSJ'!$C67+'Sentencias TSJ'!$D67)=0,"-",'Sentencias TSJ'!C67/('Sentencias TSJ'!$B67+'Sentencias TSJ'!$C67+'Sentencias TSJ'!$D67))</f>
        <v>3.4764826175869123E-2</v>
      </c>
      <c r="D66" s="23">
        <f>IF(('Sentencias TSJ'!$B67+'Sentencias TSJ'!$C67+'Sentencias TSJ'!$D67)=0,"-",'Sentencias TSJ'!D67/('Sentencias TSJ'!$B67+'Sentencias TSJ'!$C67+'Sentencias TSJ'!$D67))</f>
        <v>4.0899795501022497E-2</v>
      </c>
      <c r="E66" s="23">
        <f>+'Sentencias TSJ'!E67/('Sentencias TSJ'!E67+'Sentencias TSJ'!F67+'Sentencias TSJ'!G67)</f>
        <v>0.84905660377358494</v>
      </c>
      <c r="F66" s="23">
        <f>+'Sentencias TSJ'!F67/('Sentencias TSJ'!E67+'Sentencias TSJ'!F67+'Sentencias TSJ'!G67)</f>
        <v>5.6603773584905662E-2</v>
      </c>
      <c r="G66" s="23">
        <f>+'Sentencias TSJ'!G67/('Sentencias TSJ'!E67+'Sentencias TSJ'!F67+'Sentencias TSJ'!G67)</f>
        <v>9.4339622641509441E-2</v>
      </c>
      <c r="H66" s="23">
        <f>IF(('Sentencias TSJ'!$H67+'Sentencias TSJ'!$I67+'Sentencias TSJ'!$J67)=0,"-",'Sentencias TSJ'!H67/('Sentencias TSJ'!$H67+'Sentencias TSJ'!$I67+'Sentencias TSJ'!$J67))</f>
        <v>0.86885245901639341</v>
      </c>
      <c r="I66" s="23">
        <f>IF(('Sentencias TSJ'!$H67+'Sentencias TSJ'!$I67+'Sentencias TSJ'!$J67)=0,"-",'Sentencias TSJ'!I67/('Sentencias TSJ'!$H67+'Sentencias TSJ'!$I67+'Sentencias TSJ'!$J67))</f>
        <v>3.2786885245901641E-2</v>
      </c>
      <c r="J66" s="23">
        <f>IF(('Sentencias TSJ'!$H67+'Sentencias TSJ'!$I67+'Sentencias TSJ'!$J67)=0,"-",'Sentencias TSJ'!J67/('Sentencias TSJ'!$H67+'Sentencias TSJ'!$I67+'Sentencias TSJ'!$J67))</f>
        <v>9.8360655737704916E-2</v>
      </c>
      <c r="K66" s="23">
        <f>IF(('Sentencias TSJ'!$K67+'Sentencias TSJ'!$L67+'Sentencias TSJ'!$M67)=0,"-",'Sentencias TSJ'!K67/('Sentencias TSJ'!$K67+'Sentencias TSJ'!$L67+'Sentencias TSJ'!$M67))</f>
        <v>0.91210613598673296</v>
      </c>
      <c r="L66" s="23">
        <f>IF(('Sentencias TSJ'!$K67+'Sentencias TSJ'!$L67+'Sentencias TSJ'!$M67)=0,"-",'Sentencias TSJ'!L67/('Sentencias TSJ'!$K67+'Sentencias TSJ'!$L67+'Sentencias TSJ'!$M67))</f>
        <v>3.6484245439469321E-2</v>
      </c>
      <c r="M66" s="23">
        <f>IF(('Sentencias TSJ'!$K67+'Sentencias TSJ'!$L67+'Sentencias TSJ'!$M67)=0,"-",'Sentencias TSJ'!M67/('Sentencias TSJ'!$K67+'Sentencias TSJ'!$L67+'Sentencias TSJ'!$M67))</f>
        <v>5.140961857379768E-2</v>
      </c>
    </row>
    <row r="67" spans="1:13" ht="15.75" thickBot="1" x14ac:dyDescent="0.3">
      <c r="A67" s="2" t="s">
        <v>15</v>
      </c>
      <c r="B67" s="23">
        <f>IF(('Sentencias TSJ'!$B68+'Sentencias TSJ'!$C68+'Sentencias TSJ'!$D68)=0,"-",'Sentencias TSJ'!B68/('Sentencias TSJ'!$B68+'Sentencias TSJ'!$C68+'Sentencias TSJ'!$D68))</f>
        <v>0.88235294117647056</v>
      </c>
      <c r="C67" s="23">
        <f>IF(('Sentencias TSJ'!$B68+'Sentencias TSJ'!$C68+'Sentencias TSJ'!$D68)=0,"-",'Sentencias TSJ'!C68/('Sentencias TSJ'!$B68+'Sentencias TSJ'!$C68+'Sentencias TSJ'!$D68))</f>
        <v>5.8823529411764705E-2</v>
      </c>
      <c r="D67" s="23">
        <f>IF(('Sentencias TSJ'!$B68+'Sentencias TSJ'!$C68+'Sentencias TSJ'!$D68)=0,"-",'Sentencias TSJ'!D68/('Sentencias TSJ'!$B68+'Sentencias TSJ'!$C68+'Sentencias TSJ'!$D68))</f>
        <v>5.8823529411764705E-2</v>
      </c>
      <c r="E67" s="23">
        <f>+'Sentencias TSJ'!E68/('Sentencias TSJ'!E68+'Sentencias TSJ'!F68+'Sentencias TSJ'!G68)</f>
        <v>0</v>
      </c>
      <c r="F67" s="23">
        <f>+'Sentencias TSJ'!F68/('Sentencias TSJ'!E68+'Sentencias TSJ'!F68+'Sentencias TSJ'!G68)</f>
        <v>1</v>
      </c>
      <c r="G67" s="23">
        <f>+'Sentencias TSJ'!G68/('Sentencias TSJ'!E68+'Sentencias TSJ'!F68+'Sentencias TSJ'!G68)</f>
        <v>0</v>
      </c>
      <c r="H67" s="23">
        <f>IF(('Sentencias TSJ'!$H68+'Sentencias TSJ'!$I68+'Sentencias TSJ'!$J68)=0,"-",'Sentencias TSJ'!H68/('Sentencias TSJ'!$H68+'Sentencias TSJ'!$I68+'Sentencias TSJ'!$J68))</f>
        <v>1</v>
      </c>
      <c r="I67" s="23">
        <f>IF(('Sentencias TSJ'!$H68+'Sentencias TSJ'!$I68+'Sentencias TSJ'!$J68)=0,"-",'Sentencias TSJ'!I68/('Sentencias TSJ'!$H68+'Sentencias TSJ'!$I68+'Sentencias TSJ'!$J68))</f>
        <v>0</v>
      </c>
      <c r="J67" s="23">
        <f>IF(('Sentencias TSJ'!$H68+'Sentencias TSJ'!$I68+'Sentencias TSJ'!$J68)=0,"-",'Sentencias TSJ'!J68/('Sentencias TSJ'!$H68+'Sentencias TSJ'!$I68+'Sentencias TSJ'!$J68))</f>
        <v>0</v>
      </c>
      <c r="K67" s="23">
        <f>IF(('Sentencias TSJ'!$K68+'Sentencias TSJ'!$L68+'Sentencias TSJ'!$M68)=0,"-",'Sentencias TSJ'!K68/('Sentencias TSJ'!$K68+'Sentencias TSJ'!$L68+'Sentencias TSJ'!$M68))</f>
        <v>0.85135135135135132</v>
      </c>
      <c r="L67" s="23">
        <f>IF(('Sentencias TSJ'!$K68+'Sentencias TSJ'!$L68+'Sentencias TSJ'!$M68)=0,"-",'Sentencias TSJ'!L68/('Sentencias TSJ'!$K68+'Sentencias TSJ'!$L68+'Sentencias TSJ'!$M68))</f>
        <v>9.45945945945946E-2</v>
      </c>
      <c r="M67" s="23">
        <f>IF(('Sentencias TSJ'!$K68+'Sentencias TSJ'!$L68+'Sentencias TSJ'!$M68)=0,"-",'Sentencias TSJ'!M68/('Sentencias TSJ'!$K68+'Sentencias TSJ'!$L68+'Sentencias TSJ'!$M68))</f>
        <v>5.4054054054054057E-2</v>
      </c>
    </row>
    <row r="68" spans="1:13" ht="15.75" thickBot="1" x14ac:dyDescent="0.3">
      <c r="A68" s="2" t="s">
        <v>16</v>
      </c>
      <c r="B68" s="23">
        <f>IF(('Sentencias TSJ'!$B69+'Sentencias TSJ'!$C69+'Sentencias TSJ'!$D69)=0,"-",'Sentencias TSJ'!B69/('Sentencias TSJ'!$B69+'Sentencias TSJ'!$C69+'Sentencias TSJ'!$D69))</f>
        <v>0.9375</v>
      </c>
      <c r="C68" s="23">
        <f>IF(('Sentencias TSJ'!$B69+'Sentencias TSJ'!$C69+'Sentencias TSJ'!$D69)=0,"-",'Sentencias TSJ'!C69/('Sentencias TSJ'!$B69+'Sentencias TSJ'!$C69+'Sentencias TSJ'!$D69))</f>
        <v>6.25E-2</v>
      </c>
      <c r="D68" s="23">
        <f>IF(('Sentencias TSJ'!$B69+'Sentencias TSJ'!$C69+'Sentencias TSJ'!$D69)=0,"-",'Sentencias TSJ'!D69/('Sentencias TSJ'!$B69+'Sentencias TSJ'!$C69+'Sentencias TSJ'!$D69))</f>
        <v>0</v>
      </c>
      <c r="E68" s="23">
        <f>+'Sentencias TSJ'!E69/('Sentencias TSJ'!E69+'Sentencias TSJ'!F69+'Sentencias TSJ'!G69)</f>
        <v>0.5</v>
      </c>
      <c r="F68" s="23">
        <f>+'Sentencias TSJ'!F69/('Sentencias TSJ'!E69+'Sentencias TSJ'!F69+'Sentencias TSJ'!G69)</f>
        <v>0.5</v>
      </c>
      <c r="G68" s="23">
        <f>+'Sentencias TSJ'!G69/('Sentencias TSJ'!E69+'Sentencias TSJ'!F69+'Sentencias TSJ'!G69)</f>
        <v>0</v>
      </c>
      <c r="H68" s="23">
        <f>IF(('Sentencias TSJ'!$H69+'Sentencias TSJ'!$I69+'Sentencias TSJ'!$J69)=0,"-",'Sentencias TSJ'!H69/('Sentencias TSJ'!$H69+'Sentencias TSJ'!$I69+'Sentencias TSJ'!$J69))</f>
        <v>0</v>
      </c>
      <c r="I68" s="23">
        <f>IF(('Sentencias TSJ'!$H69+'Sentencias TSJ'!$I69+'Sentencias TSJ'!$J69)=0,"-",'Sentencias TSJ'!I69/('Sentencias TSJ'!$H69+'Sentencias TSJ'!$I69+'Sentencias TSJ'!$J69))</f>
        <v>0</v>
      </c>
      <c r="J68" s="23">
        <f>IF(('Sentencias TSJ'!$H69+'Sentencias TSJ'!$I69+'Sentencias TSJ'!$J69)=0,"-",'Sentencias TSJ'!J69/('Sentencias TSJ'!$H69+'Sentencias TSJ'!$I69+'Sentencias TSJ'!$J69))</f>
        <v>1</v>
      </c>
      <c r="K68" s="23">
        <f>IF(('Sentencias TSJ'!$K69+'Sentencias TSJ'!$L69+'Sentencias TSJ'!$M69)=0,"-",'Sentencias TSJ'!K69/('Sentencias TSJ'!$K69+'Sentencias TSJ'!$L69+'Sentencias TSJ'!$M69))</f>
        <v>0.8970588235294118</v>
      </c>
      <c r="L68" s="23">
        <f>IF(('Sentencias TSJ'!$K69+'Sentencias TSJ'!$L69+'Sentencias TSJ'!$M69)=0,"-",'Sentencias TSJ'!L69/('Sentencias TSJ'!$K69+'Sentencias TSJ'!$L69+'Sentencias TSJ'!$M69))</f>
        <v>7.3529411764705885E-2</v>
      </c>
      <c r="M68" s="23">
        <f>IF(('Sentencias TSJ'!$K69+'Sentencias TSJ'!$L69+'Sentencias TSJ'!$M69)=0,"-",'Sentencias TSJ'!M69/('Sentencias TSJ'!$K69+'Sentencias TSJ'!$L69+'Sentencias TSJ'!$M69))</f>
        <v>2.9411764705882353E-2</v>
      </c>
    </row>
    <row r="69" spans="1:13" ht="15.75" thickBot="1" x14ac:dyDescent="0.3">
      <c r="A69" s="2" t="s">
        <v>17</v>
      </c>
      <c r="B69" s="23">
        <f>IF(('Sentencias TSJ'!$B70+'Sentencias TSJ'!$C70+'Sentencias TSJ'!$D70)=0,"-",'Sentencias TSJ'!B70/('Sentencias TSJ'!$B70+'Sentencias TSJ'!$C70+'Sentencias TSJ'!$D70))</f>
        <v>0.85333333333333339</v>
      </c>
      <c r="C69" s="23">
        <f>IF(('Sentencias TSJ'!$B70+'Sentencias TSJ'!$C70+'Sentencias TSJ'!$D70)=0,"-",'Sentencias TSJ'!C70/('Sentencias TSJ'!$B70+'Sentencias TSJ'!$C70+'Sentencias TSJ'!$D70))</f>
        <v>3.3333333333333333E-2</v>
      </c>
      <c r="D69" s="23">
        <f>IF(('Sentencias TSJ'!$B70+'Sentencias TSJ'!$C70+'Sentencias TSJ'!$D70)=0,"-",'Sentencias TSJ'!D70/('Sentencias TSJ'!$B70+'Sentencias TSJ'!$C70+'Sentencias TSJ'!$D70))</f>
        <v>0.11333333333333333</v>
      </c>
      <c r="E69" s="23">
        <f>+'Sentencias TSJ'!E70/('Sentencias TSJ'!E70+'Sentencias TSJ'!F70+'Sentencias TSJ'!G70)</f>
        <v>0.86956521739130432</v>
      </c>
      <c r="F69" s="23">
        <f>+'Sentencias TSJ'!F70/('Sentencias TSJ'!E70+'Sentencias TSJ'!F70+'Sentencias TSJ'!G70)</f>
        <v>4.3478260869565216E-2</v>
      </c>
      <c r="G69" s="23">
        <f>+'Sentencias TSJ'!G70/('Sentencias TSJ'!E70+'Sentencias TSJ'!F70+'Sentencias TSJ'!G70)</f>
        <v>8.6956521739130432E-2</v>
      </c>
      <c r="H69" s="23">
        <f>IF(('Sentencias TSJ'!$H70+'Sentencias TSJ'!$I70+'Sentencias TSJ'!$J70)=0,"-",'Sentencias TSJ'!H70/('Sentencias TSJ'!$H70+'Sentencias TSJ'!$I70+'Sentencias TSJ'!$J70))</f>
        <v>0.6</v>
      </c>
      <c r="I69" s="23">
        <f>IF(('Sentencias TSJ'!$H70+'Sentencias TSJ'!$I70+'Sentencias TSJ'!$J70)=0,"-",'Sentencias TSJ'!I70/('Sentencias TSJ'!$H70+'Sentencias TSJ'!$I70+'Sentencias TSJ'!$J70))</f>
        <v>0.05</v>
      </c>
      <c r="J69" s="23">
        <f>IF(('Sentencias TSJ'!$H70+'Sentencias TSJ'!$I70+'Sentencias TSJ'!$J70)=0,"-",'Sentencias TSJ'!J70/('Sentencias TSJ'!$H70+'Sentencias TSJ'!$I70+'Sentencias TSJ'!$J70))</f>
        <v>0.35</v>
      </c>
      <c r="K69" s="23">
        <f>IF(('Sentencias TSJ'!$K70+'Sentencias TSJ'!$L70+'Sentencias TSJ'!$M70)=0,"-",'Sentencias TSJ'!K70/('Sentencias TSJ'!$K70+'Sentencias TSJ'!$L70+'Sentencias TSJ'!$M70))</f>
        <v>0.82901554404145072</v>
      </c>
      <c r="L69" s="23">
        <f>IF(('Sentencias TSJ'!$K70+'Sentencias TSJ'!$L70+'Sentencias TSJ'!$M70)=0,"-",'Sentencias TSJ'!L70/('Sentencias TSJ'!$K70+'Sentencias TSJ'!$L70+'Sentencias TSJ'!$M70))</f>
        <v>3.6269430051813469E-2</v>
      </c>
      <c r="M69" s="23">
        <f>IF(('Sentencias TSJ'!$K70+'Sentencias TSJ'!$L70+'Sentencias TSJ'!$M70)=0,"-",'Sentencias TSJ'!M70/('Sentencias TSJ'!$K70+'Sentencias TSJ'!$L70+'Sentencias TSJ'!$M70))</f>
        <v>0.13471502590673576</v>
      </c>
    </row>
    <row r="70" spans="1:13" ht="15.75" thickBot="1" x14ac:dyDescent="0.3">
      <c r="A70" s="2" t="s">
        <v>18</v>
      </c>
      <c r="B70" s="23">
        <f>IF(('Sentencias TSJ'!$B71+'Sentencias TSJ'!$C71+'Sentencias TSJ'!$D71)=0,"-",'Sentencias TSJ'!B71/('Sentencias TSJ'!$B71+'Sentencias TSJ'!$C71+'Sentencias TSJ'!$D71))</f>
        <v>0.85</v>
      </c>
      <c r="C70" s="23">
        <f>IF(('Sentencias TSJ'!$B71+'Sentencias TSJ'!$C71+'Sentencias TSJ'!$D71)=0,"-",'Sentencias TSJ'!C71/('Sentencias TSJ'!$B71+'Sentencias TSJ'!$C71+'Sentencias TSJ'!$D71))</f>
        <v>0.15</v>
      </c>
      <c r="D70" s="23">
        <f>IF(('Sentencias TSJ'!$B71+'Sentencias TSJ'!$C71+'Sentencias TSJ'!$D71)=0,"-",'Sentencias TSJ'!D71/('Sentencias TSJ'!$B71+'Sentencias TSJ'!$C71+'Sentencias TSJ'!$D71))</f>
        <v>0</v>
      </c>
      <c r="E70" s="23"/>
      <c r="F70" s="23"/>
      <c r="G70" s="23"/>
      <c r="H70" s="23" t="str">
        <f>IF(('Sentencias TSJ'!$H71+'Sentencias TSJ'!$I71+'Sentencias TSJ'!$J71)=0,"-",'Sentencias TSJ'!H71/('Sentencias TSJ'!$H71+'Sentencias TSJ'!$I71+'Sentencias TSJ'!$J71))</f>
        <v>-</v>
      </c>
      <c r="I70" s="23" t="str">
        <f>IF(('Sentencias TSJ'!$H71+'Sentencias TSJ'!$I71+'Sentencias TSJ'!$J71)=0,"-",'Sentencias TSJ'!I71/('Sentencias TSJ'!$H71+'Sentencias TSJ'!$I71+'Sentencias TSJ'!$J71))</f>
        <v>-</v>
      </c>
      <c r="J70" s="23" t="str">
        <f>IF(('Sentencias TSJ'!$H71+'Sentencias TSJ'!$I71+'Sentencias TSJ'!$J71)=0,"-",'Sentencias TSJ'!J71/('Sentencias TSJ'!$H71+'Sentencias TSJ'!$I71+'Sentencias TSJ'!$J71))</f>
        <v>-</v>
      </c>
      <c r="K70" s="23">
        <f>IF(('Sentencias TSJ'!$K71+'Sentencias TSJ'!$L71+'Sentencias TSJ'!$M71)=0,"-",'Sentencias TSJ'!K71/('Sentencias TSJ'!$K71+'Sentencias TSJ'!$L71+'Sentencias TSJ'!$M71))</f>
        <v>0.85</v>
      </c>
      <c r="L70" s="23">
        <f>IF(('Sentencias TSJ'!$K71+'Sentencias TSJ'!$L71+'Sentencias TSJ'!$M71)=0,"-",'Sentencias TSJ'!L71/('Sentencias TSJ'!$K71+'Sentencias TSJ'!$L71+'Sentencias TSJ'!$M71))</f>
        <v>0.15</v>
      </c>
      <c r="M70" s="23">
        <f>IF(('Sentencias TSJ'!$K71+'Sentencias TSJ'!$L71+'Sentencias TSJ'!$M71)=0,"-",'Sentencias TSJ'!M71/('Sentencias TSJ'!$K71+'Sentencias TSJ'!$L71+'Sentencias TSJ'!$M71))</f>
        <v>0</v>
      </c>
    </row>
    <row r="71" spans="1:13" ht="15.75" thickBot="1" x14ac:dyDescent="0.3">
      <c r="A71" s="3" t="s">
        <v>23</v>
      </c>
      <c r="B71" s="7">
        <f>IF(('Sentencias TSJ'!$B72+'Sentencias TSJ'!$C72+'Sentencias TSJ'!$D72)=0,"-",'Sentencias TSJ'!B72/('Sentencias TSJ'!$B72+'Sentencias TSJ'!$C72+'Sentencias TSJ'!$D72))</f>
        <v>0.8703448275862069</v>
      </c>
      <c r="C71" s="7">
        <f>IF(('Sentencias TSJ'!$B72+'Sentencias TSJ'!$C72+'Sentencias TSJ'!$D72)=0,"-",'Sentencias TSJ'!C72/('Sentencias TSJ'!$B72+'Sentencias TSJ'!$C72+'Sentencias TSJ'!$D72))</f>
        <v>7.0689655172413796E-2</v>
      </c>
      <c r="D71" s="7">
        <f>IF(('Sentencias TSJ'!$B72+'Sentencias TSJ'!$C72+'Sentencias TSJ'!$D72)=0,"-",'Sentencias TSJ'!D72/('Sentencias TSJ'!$B72+'Sentencias TSJ'!$C72+'Sentencias TSJ'!$D72))</f>
        <v>5.8965517241379307E-2</v>
      </c>
      <c r="E71" s="7">
        <f>+'Sentencias TSJ'!E72/('Sentencias TSJ'!E72+'Sentencias TSJ'!F72+'Sentencias TSJ'!G72)</f>
        <v>0.75444839857651247</v>
      </c>
      <c r="F71" s="7">
        <f>+'Sentencias TSJ'!F72/('Sentencias TSJ'!E72+'Sentencias TSJ'!F72+'Sentencias TSJ'!G72)</f>
        <v>0.16014234875444841</v>
      </c>
      <c r="G71" s="7">
        <f>+'Sentencias TSJ'!G72/('Sentencias TSJ'!E72+'Sentencias TSJ'!F72+'Sentencias TSJ'!G72)</f>
        <v>8.5409252669039148E-2</v>
      </c>
      <c r="H71" s="7">
        <f>IF(('Sentencias TSJ'!$H72+'Sentencias TSJ'!$I72+'Sentencias TSJ'!$J72)=0,"-",'Sentencias TSJ'!H72/('Sentencias TSJ'!$H72+'Sentencias TSJ'!$I72+'Sentencias TSJ'!$J72))</f>
        <v>0.84067796610169487</v>
      </c>
      <c r="I71" s="7">
        <f>IF(('Sentencias TSJ'!$H72+'Sentencias TSJ'!$I72+'Sentencias TSJ'!$J72)=0,"-",'Sentencias TSJ'!I72/('Sentencias TSJ'!$H72+'Sentencias TSJ'!$I72+'Sentencias TSJ'!$J72))</f>
        <v>6.2711864406779658E-2</v>
      </c>
      <c r="J71" s="7">
        <f>IF(('Sentencias TSJ'!$H72+'Sentencias TSJ'!$I72+'Sentencias TSJ'!$J72)=0,"-",'Sentencias TSJ'!J72/('Sentencias TSJ'!$H72+'Sentencias TSJ'!$I72+'Sentencias TSJ'!$J72))</f>
        <v>9.6610169491525427E-2</v>
      </c>
      <c r="K71" s="7">
        <f>IF(('Sentencias TSJ'!$K72+'Sentencias TSJ'!$L72+'Sentencias TSJ'!$M72)=0,"-",'Sentencias TSJ'!K72/('Sentencias TSJ'!$K72+'Sentencias TSJ'!$L72+'Sentencias TSJ'!$M72))</f>
        <v>0.85706709095730571</v>
      </c>
      <c r="L71" s="7">
        <f>IF(('Sentencias TSJ'!$K72+'Sentencias TSJ'!$L72+'Sentencias TSJ'!$M72)=0,"-",'Sentencias TSJ'!L72/('Sentencias TSJ'!$K72+'Sentencias TSJ'!$L72+'Sentencias TSJ'!$M72))</f>
        <v>7.6107133386369666E-2</v>
      </c>
      <c r="M71" s="7">
        <f>IF(('Sentencias TSJ'!$K72+'Sentencias TSJ'!$L72+'Sentencias TSJ'!$M72)=0,"-",'Sentencias TSJ'!M72/('Sentencias TSJ'!$K72+'Sentencias TSJ'!$L72+'Sentencias TSJ'!$M72))</f>
        <v>6.6825775656324582E-2</v>
      </c>
    </row>
  </sheetData>
  <mergeCells count="18">
    <mergeCell ref="A51:A53"/>
    <mergeCell ref="B51:M51"/>
    <mergeCell ref="B52:D52"/>
    <mergeCell ref="E52:G52"/>
    <mergeCell ref="H52:J52"/>
    <mergeCell ref="K52:M52"/>
    <mergeCell ref="A28:A30"/>
    <mergeCell ref="B28:M28"/>
    <mergeCell ref="B29:D29"/>
    <mergeCell ref="E29:G29"/>
    <mergeCell ref="H29:J29"/>
    <mergeCell ref="K29:M29"/>
    <mergeCell ref="A5:A7"/>
    <mergeCell ref="B5:M5"/>
    <mergeCell ref="B6:D6"/>
    <mergeCell ref="E6:G6"/>
    <mergeCell ref="H6:J6"/>
    <mergeCell ref="K6:M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CF8A2-4BF6-4297-837B-37460EBFAD75}">
  <dimension ref="A4:T27"/>
  <sheetViews>
    <sheetView workbookViewId="0">
      <selection activeCell="A28" sqref="A28"/>
    </sheetView>
  </sheetViews>
  <sheetFormatPr baseColWidth="10" defaultColWidth="11.42578125" defaultRowHeight="12.75" x14ac:dyDescent="0.2"/>
  <cols>
    <col min="1" max="1" width="23.140625" style="1" customWidth="1"/>
    <col min="2" max="2" width="11.42578125" style="1"/>
    <col min="3" max="3" width="13.5703125" style="1" customWidth="1"/>
    <col min="4" max="7" width="11.42578125" style="1"/>
    <col min="8" max="8" width="13" style="1" customWidth="1"/>
    <col min="9" max="12" width="11.42578125" style="1"/>
    <col min="13" max="13" width="13.140625" style="1" customWidth="1"/>
    <col min="14" max="15" width="11.42578125" style="1"/>
    <col min="16" max="16" width="11.28515625" style="1" customWidth="1"/>
    <col min="17" max="17" width="0.28515625" style="1" customWidth="1"/>
    <col min="18" max="18" width="0.28515625" style="1" hidden="1" customWidth="1"/>
    <col min="19" max="16384" width="11.42578125" style="1"/>
  </cols>
  <sheetData>
    <row r="4" spans="1:20" ht="14.25" customHeight="1" x14ac:dyDescent="0.2"/>
    <row r="6" spans="1:20" ht="15" customHeight="1" x14ac:dyDescent="0.2">
      <c r="B6" s="47" t="s">
        <v>0</v>
      </c>
      <c r="C6" s="48"/>
      <c r="D6" s="48"/>
      <c r="E6" s="48"/>
      <c r="F6" s="48"/>
      <c r="G6" s="47" t="s">
        <v>1</v>
      </c>
      <c r="H6" s="48"/>
      <c r="I6" s="48"/>
      <c r="J6" s="48"/>
      <c r="K6" s="48"/>
      <c r="L6" s="47" t="s">
        <v>2</v>
      </c>
      <c r="M6" s="48"/>
      <c r="N6" s="48"/>
      <c r="O6" s="48"/>
      <c r="P6" s="48"/>
    </row>
    <row r="7" spans="1:20" ht="38.25" x14ac:dyDescent="0.2">
      <c r="B7" s="4" t="s">
        <v>19</v>
      </c>
      <c r="C7" s="4" t="s">
        <v>20</v>
      </c>
      <c r="D7" s="4" t="s">
        <v>21</v>
      </c>
      <c r="E7" s="4" t="s">
        <v>22</v>
      </c>
      <c r="F7" s="4" t="s">
        <v>2</v>
      </c>
      <c r="G7" s="4" t="s">
        <v>19</v>
      </c>
      <c r="H7" s="4" t="s">
        <v>20</v>
      </c>
      <c r="I7" s="4" t="s">
        <v>21</v>
      </c>
      <c r="J7" s="4" t="s">
        <v>22</v>
      </c>
      <c r="K7" s="4" t="s">
        <v>2</v>
      </c>
      <c r="L7" s="4" t="s">
        <v>19</v>
      </c>
      <c r="M7" s="4" t="s">
        <v>20</v>
      </c>
      <c r="N7" s="4" t="s">
        <v>21</v>
      </c>
      <c r="O7" s="4" t="s">
        <v>22</v>
      </c>
      <c r="P7" s="4" t="s">
        <v>2</v>
      </c>
      <c r="Q7" s="23"/>
      <c r="R7" s="23"/>
      <c r="S7" s="23"/>
      <c r="T7" s="23"/>
    </row>
    <row r="8" spans="1:20" ht="15" thickBot="1" x14ac:dyDescent="0.25">
      <c r="A8" s="2" t="s">
        <v>3</v>
      </c>
      <c r="B8" s="5">
        <v>152</v>
      </c>
      <c r="C8" s="5">
        <v>22</v>
      </c>
      <c r="D8" s="5">
        <v>405</v>
      </c>
      <c r="E8" s="5">
        <v>225</v>
      </c>
      <c r="F8" s="5">
        <v>804</v>
      </c>
      <c r="G8" s="5">
        <v>17</v>
      </c>
      <c r="H8" s="5">
        <v>6</v>
      </c>
      <c r="I8" s="5">
        <v>55</v>
      </c>
      <c r="J8" s="5">
        <v>12</v>
      </c>
      <c r="K8" s="5">
        <v>90</v>
      </c>
      <c r="L8" s="5">
        <v>169</v>
      </c>
      <c r="M8" s="5">
        <v>28</v>
      </c>
      <c r="N8" s="5">
        <v>460</v>
      </c>
      <c r="O8" s="5">
        <v>237</v>
      </c>
      <c r="P8" s="5">
        <v>894</v>
      </c>
      <c r="Q8" s="5">
        <f>+B8+C8</f>
        <v>174</v>
      </c>
      <c r="R8" s="27">
        <f>+Q8/'Sentencias TSJ'!O8*100000</f>
        <v>1.9690414626945292</v>
      </c>
      <c r="S8" s="23"/>
      <c r="T8" s="23"/>
    </row>
    <row r="9" spans="1:20" ht="15" thickBot="1" x14ac:dyDescent="0.25">
      <c r="A9" s="2" t="s">
        <v>4</v>
      </c>
      <c r="B9" s="5">
        <v>29</v>
      </c>
      <c r="C9" s="5">
        <v>8</v>
      </c>
      <c r="D9" s="5">
        <v>72</v>
      </c>
      <c r="E9" s="5">
        <v>46</v>
      </c>
      <c r="F9" s="5">
        <v>155</v>
      </c>
      <c r="G9" s="5">
        <v>4</v>
      </c>
      <c r="H9" s="5">
        <v>5</v>
      </c>
      <c r="I9" s="5">
        <v>12</v>
      </c>
      <c r="J9" s="5">
        <v>22</v>
      </c>
      <c r="K9" s="5">
        <v>43</v>
      </c>
      <c r="L9" s="5">
        <v>33</v>
      </c>
      <c r="M9" s="5">
        <v>13</v>
      </c>
      <c r="N9" s="5">
        <v>84</v>
      </c>
      <c r="O9" s="5">
        <v>68</v>
      </c>
      <c r="P9" s="5">
        <v>198</v>
      </c>
      <c r="Q9" s="5">
        <f t="shared" ref="Q9:Q24" si="0">+B9+C9</f>
        <v>37</v>
      </c>
      <c r="R9" s="27">
        <f>+Q9/'Sentencias TSJ'!O9*100000</f>
        <v>2.7229668269046785</v>
      </c>
      <c r="S9" s="23"/>
      <c r="T9" s="23"/>
    </row>
    <row r="10" spans="1:20" ht="15" thickBot="1" x14ac:dyDescent="0.25">
      <c r="A10" s="2" t="s">
        <v>5</v>
      </c>
      <c r="B10" s="5">
        <v>22</v>
      </c>
      <c r="C10" s="5">
        <v>3</v>
      </c>
      <c r="D10" s="5">
        <v>88</v>
      </c>
      <c r="E10" s="5">
        <v>37</v>
      </c>
      <c r="F10" s="5">
        <v>150</v>
      </c>
      <c r="G10" s="5">
        <v>0</v>
      </c>
      <c r="H10" s="5">
        <v>0</v>
      </c>
      <c r="I10" s="5">
        <v>14</v>
      </c>
      <c r="J10" s="5">
        <v>3</v>
      </c>
      <c r="K10" s="5">
        <v>17</v>
      </c>
      <c r="L10" s="5">
        <v>22</v>
      </c>
      <c r="M10" s="5">
        <v>3</v>
      </c>
      <c r="N10" s="5">
        <v>102</v>
      </c>
      <c r="O10" s="5">
        <v>40</v>
      </c>
      <c r="P10" s="5">
        <v>167</v>
      </c>
      <c r="Q10" s="5">
        <f t="shared" si="0"/>
        <v>25</v>
      </c>
      <c r="R10" s="27">
        <f>+Q10/'Sentencias TSJ'!O10*100000</f>
        <v>2.4666289765759046</v>
      </c>
      <c r="S10" s="23"/>
      <c r="T10" s="23"/>
    </row>
    <row r="11" spans="1:20" ht="15" thickBot="1" x14ac:dyDescent="0.25">
      <c r="A11" s="2" t="s">
        <v>6</v>
      </c>
      <c r="B11" s="5">
        <v>50</v>
      </c>
      <c r="C11" s="5">
        <v>4</v>
      </c>
      <c r="D11" s="5">
        <v>58</v>
      </c>
      <c r="E11" s="5">
        <v>45</v>
      </c>
      <c r="F11" s="5">
        <v>157</v>
      </c>
      <c r="G11" s="5">
        <v>5</v>
      </c>
      <c r="H11" s="5">
        <v>3</v>
      </c>
      <c r="I11" s="5">
        <v>14</v>
      </c>
      <c r="J11" s="5">
        <v>7</v>
      </c>
      <c r="K11" s="5">
        <v>29</v>
      </c>
      <c r="L11" s="5">
        <v>55</v>
      </c>
      <c r="M11" s="5">
        <v>7</v>
      </c>
      <c r="N11" s="5">
        <v>72</v>
      </c>
      <c r="O11" s="5">
        <v>52</v>
      </c>
      <c r="P11" s="5">
        <v>186</v>
      </c>
      <c r="Q11" s="5">
        <f t="shared" si="0"/>
        <v>54</v>
      </c>
      <c r="R11" s="27">
        <f>+Q11/'Sentencias TSJ'!O11*100000</f>
        <v>4.3637068881921319</v>
      </c>
      <c r="S11" s="23"/>
      <c r="T11" s="23"/>
    </row>
    <row r="12" spans="1:20" ht="15" thickBot="1" x14ac:dyDescent="0.25">
      <c r="A12" s="2" t="s">
        <v>7</v>
      </c>
      <c r="B12" s="5">
        <v>66</v>
      </c>
      <c r="C12" s="5">
        <v>4</v>
      </c>
      <c r="D12" s="5">
        <v>82</v>
      </c>
      <c r="E12" s="5">
        <v>67</v>
      </c>
      <c r="F12" s="5">
        <v>219</v>
      </c>
      <c r="G12" s="5">
        <v>13</v>
      </c>
      <c r="H12" s="5">
        <v>0</v>
      </c>
      <c r="I12" s="5">
        <v>14</v>
      </c>
      <c r="J12" s="5">
        <v>3</v>
      </c>
      <c r="K12" s="5">
        <v>30</v>
      </c>
      <c r="L12" s="5">
        <v>79</v>
      </c>
      <c r="M12" s="5">
        <v>4</v>
      </c>
      <c r="N12" s="5">
        <v>96</v>
      </c>
      <c r="O12" s="5">
        <v>70</v>
      </c>
      <c r="P12" s="5">
        <v>249</v>
      </c>
      <c r="Q12" s="5">
        <f t="shared" si="0"/>
        <v>70</v>
      </c>
      <c r="R12" s="27">
        <f>+Q12/'Sentencias TSJ'!O12*100000</f>
        <v>3.1111442966502754</v>
      </c>
      <c r="S12" s="23"/>
      <c r="T12" s="23"/>
    </row>
    <row r="13" spans="1:20" ht="15" thickBot="1" x14ac:dyDescent="0.25">
      <c r="A13" s="2" t="s">
        <v>8</v>
      </c>
      <c r="B13" s="5">
        <v>5</v>
      </c>
      <c r="C13" s="5">
        <v>3</v>
      </c>
      <c r="D13" s="5">
        <v>48</v>
      </c>
      <c r="E13" s="5">
        <v>20</v>
      </c>
      <c r="F13" s="5">
        <v>76</v>
      </c>
      <c r="G13" s="5">
        <v>3</v>
      </c>
      <c r="H13" s="5">
        <v>0</v>
      </c>
      <c r="I13" s="5">
        <v>8</v>
      </c>
      <c r="J13" s="5">
        <v>1</v>
      </c>
      <c r="K13" s="5">
        <v>12</v>
      </c>
      <c r="L13" s="5">
        <v>8</v>
      </c>
      <c r="M13" s="5">
        <v>3</v>
      </c>
      <c r="N13" s="5">
        <v>56</v>
      </c>
      <c r="O13" s="5">
        <v>21</v>
      </c>
      <c r="P13" s="5">
        <v>88</v>
      </c>
      <c r="Q13" s="5">
        <f t="shared" si="0"/>
        <v>8</v>
      </c>
      <c r="R13" s="27">
        <f>+Q13/'Sentencias TSJ'!O13*100000</f>
        <v>1.346882976072624</v>
      </c>
      <c r="S13" s="23"/>
      <c r="T13" s="23"/>
    </row>
    <row r="14" spans="1:20" ht="15" thickBot="1" x14ac:dyDescent="0.25">
      <c r="A14" s="2" t="s">
        <v>9</v>
      </c>
      <c r="B14" s="5">
        <v>56</v>
      </c>
      <c r="C14" s="5">
        <v>1</v>
      </c>
      <c r="D14" s="5">
        <v>113</v>
      </c>
      <c r="E14" s="5">
        <v>27</v>
      </c>
      <c r="F14" s="5">
        <v>197</v>
      </c>
      <c r="G14" s="5">
        <v>5</v>
      </c>
      <c r="H14" s="5">
        <v>0</v>
      </c>
      <c r="I14" s="5">
        <v>33</v>
      </c>
      <c r="J14" s="5">
        <v>9</v>
      </c>
      <c r="K14" s="5">
        <v>47</v>
      </c>
      <c r="L14" s="5">
        <v>61</v>
      </c>
      <c r="M14" s="5">
        <v>1</v>
      </c>
      <c r="N14" s="5">
        <v>146</v>
      </c>
      <c r="O14" s="5">
        <v>36</v>
      </c>
      <c r="P14" s="5">
        <v>244</v>
      </c>
      <c r="Q14" s="5">
        <f t="shared" si="0"/>
        <v>57</v>
      </c>
      <c r="R14" s="27">
        <f>+Q14/'Sentencias TSJ'!O14*100000</f>
        <v>2.3764853033145714</v>
      </c>
      <c r="S14" s="23"/>
      <c r="T14" s="23"/>
    </row>
    <row r="15" spans="1:20" ht="13.5" customHeight="1" thickBot="1" x14ac:dyDescent="0.25">
      <c r="A15" s="2" t="s">
        <v>10</v>
      </c>
      <c r="B15" s="5">
        <v>51</v>
      </c>
      <c r="C15" s="5">
        <v>14</v>
      </c>
      <c r="D15" s="5">
        <v>111</v>
      </c>
      <c r="E15" s="5">
        <v>76</v>
      </c>
      <c r="F15" s="5">
        <v>252</v>
      </c>
      <c r="G15" s="5">
        <v>6</v>
      </c>
      <c r="H15" s="5">
        <v>4</v>
      </c>
      <c r="I15" s="5">
        <v>15</v>
      </c>
      <c r="J15" s="5">
        <v>11</v>
      </c>
      <c r="K15" s="5">
        <v>36</v>
      </c>
      <c r="L15" s="5">
        <v>57</v>
      </c>
      <c r="M15" s="5">
        <v>18</v>
      </c>
      <c r="N15" s="5">
        <v>126</v>
      </c>
      <c r="O15" s="5">
        <v>87</v>
      </c>
      <c r="P15" s="5">
        <v>288</v>
      </c>
      <c r="Q15" s="5">
        <f t="shared" si="0"/>
        <v>65</v>
      </c>
      <c r="R15" s="27">
        <f>+Q15/'Sentencias TSJ'!O15*100000</f>
        <v>3.0671459593419135</v>
      </c>
      <c r="S15" s="23"/>
      <c r="T15" s="23"/>
    </row>
    <row r="16" spans="1:20" ht="15" thickBot="1" x14ac:dyDescent="0.25">
      <c r="A16" s="2" t="s">
        <v>11</v>
      </c>
      <c r="B16" s="5">
        <v>213</v>
      </c>
      <c r="C16" s="5">
        <v>110</v>
      </c>
      <c r="D16" s="5">
        <v>861</v>
      </c>
      <c r="E16" s="5">
        <v>295</v>
      </c>
      <c r="F16" s="5">
        <v>1479</v>
      </c>
      <c r="G16" s="5">
        <v>29</v>
      </c>
      <c r="H16" s="5">
        <v>9</v>
      </c>
      <c r="I16" s="5">
        <v>97</v>
      </c>
      <c r="J16" s="5">
        <v>41</v>
      </c>
      <c r="K16" s="5">
        <v>176</v>
      </c>
      <c r="L16" s="5">
        <v>242</v>
      </c>
      <c r="M16" s="5">
        <v>119</v>
      </c>
      <c r="N16" s="5">
        <v>958</v>
      </c>
      <c r="O16" s="5">
        <v>336</v>
      </c>
      <c r="P16" s="5">
        <v>1655</v>
      </c>
      <c r="Q16" s="5">
        <f t="shared" si="0"/>
        <v>323</v>
      </c>
      <c r="R16" s="27">
        <f>+Q16/'Sentencias TSJ'!O16*100000</f>
        <v>3.9650072763407525</v>
      </c>
      <c r="S16" s="23"/>
      <c r="T16" s="23"/>
    </row>
    <row r="17" spans="1:20" ht="15" thickBot="1" x14ac:dyDescent="0.25">
      <c r="A17" s="2" t="s">
        <v>24</v>
      </c>
      <c r="B17" s="5">
        <v>141</v>
      </c>
      <c r="C17" s="5">
        <v>31</v>
      </c>
      <c r="D17" s="5">
        <v>350</v>
      </c>
      <c r="E17" s="5">
        <v>185</v>
      </c>
      <c r="F17" s="5">
        <v>707</v>
      </c>
      <c r="G17" s="5">
        <v>12</v>
      </c>
      <c r="H17" s="5">
        <v>0</v>
      </c>
      <c r="I17" s="5">
        <v>48</v>
      </c>
      <c r="J17" s="5">
        <v>17</v>
      </c>
      <c r="K17" s="5">
        <v>77</v>
      </c>
      <c r="L17" s="5">
        <v>153</v>
      </c>
      <c r="M17" s="5">
        <v>31</v>
      </c>
      <c r="N17" s="5">
        <v>398</v>
      </c>
      <c r="O17" s="5">
        <v>202</v>
      </c>
      <c r="P17" s="5">
        <v>784</v>
      </c>
      <c r="Q17" s="5">
        <f t="shared" si="0"/>
        <v>172</v>
      </c>
      <c r="R17" s="27">
        <f>+Q17/'Sentencias TSJ'!O17*100000</f>
        <v>3.1758675426891068</v>
      </c>
      <c r="S17" s="23"/>
      <c r="T17" s="23"/>
    </row>
    <row r="18" spans="1:20" ht="15" thickBot="1" x14ac:dyDescent="0.25">
      <c r="A18" s="2" t="s">
        <v>12</v>
      </c>
      <c r="B18" s="5">
        <v>16</v>
      </c>
      <c r="C18" s="5">
        <v>1</v>
      </c>
      <c r="D18" s="5">
        <v>27</v>
      </c>
      <c r="E18" s="5">
        <v>23</v>
      </c>
      <c r="F18" s="5">
        <v>67</v>
      </c>
      <c r="G18" s="5">
        <v>2</v>
      </c>
      <c r="H18" s="5">
        <v>0</v>
      </c>
      <c r="I18" s="5">
        <v>2</v>
      </c>
      <c r="J18" s="5">
        <v>3</v>
      </c>
      <c r="K18" s="5">
        <v>7</v>
      </c>
      <c r="L18" s="5">
        <v>18</v>
      </c>
      <c r="M18" s="5">
        <v>1</v>
      </c>
      <c r="N18" s="5">
        <v>29</v>
      </c>
      <c r="O18" s="5">
        <v>26</v>
      </c>
      <c r="P18" s="5">
        <v>74</v>
      </c>
      <c r="Q18" s="5">
        <f t="shared" si="0"/>
        <v>17</v>
      </c>
      <c r="R18" s="27">
        <f>+Q18/'Sentencias TSJ'!O18*100000</f>
        <v>1.6165258387391859</v>
      </c>
      <c r="S18" s="23"/>
      <c r="T18" s="23"/>
    </row>
    <row r="19" spans="1:20" ht="15" thickBot="1" x14ac:dyDescent="0.25">
      <c r="A19" s="2" t="s">
        <v>13</v>
      </c>
      <c r="B19" s="5">
        <v>50</v>
      </c>
      <c r="C19" s="5">
        <v>2</v>
      </c>
      <c r="D19" s="5">
        <v>136</v>
      </c>
      <c r="E19" s="5">
        <v>50</v>
      </c>
      <c r="F19" s="5">
        <v>238</v>
      </c>
      <c r="G19" s="5">
        <v>5</v>
      </c>
      <c r="H19" s="5">
        <v>0</v>
      </c>
      <c r="I19" s="5">
        <v>11</v>
      </c>
      <c r="J19" s="5">
        <v>4</v>
      </c>
      <c r="K19" s="5">
        <v>20</v>
      </c>
      <c r="L19" s="5">
        <v>55</v>
      </c>
      <c r="M19" s="5">
        <v>2</v>
      </c>
      <c r="N19" s="5">
        <v>147</v>
      </c>
      <c r="O19" s="5">
        <v>54</v>
      </c>
      <c r="P19" s="5">
        <v>258</v>
      </c>
      <c r="Q19" s="5">
        <f t="shared" si="0"/>
        <v>52</v>
      </c>
      <c r="R19" s="27">
        <f>+Q19/'Sentencias TSJ'!O19*100000</f>
        <v>1.9165779942200432</v>
      </c>
      <c r="S19" s="23"/>
      <c r="T19" s="23"/>
    </row>
    <row r="20" spans="1:20" ht="15" thickBot="1" x14ac:dyDescent="0.25">
      <c r="A20" s="2" t="s">
        <v>14</v>
      </c>
      <c r="B20" s="5">
        <v>183</v>
      </c>
      <c r="C20" s="5">
        <v>72</v>
      </c>
      <c r="D20" s="5">
        <v>658</v>
      </c>
      <c r="E20" s="5">
        <v>285</v>
      </c>
      <c r="F20" s="5">
        <v>1198</v>
      </c>
      <c r="G20" s="5">
        <v>21</v>
      </c>
      <c r="H20" s="5">
        <v>9</v>
      </c>
      <c r="I20" s="5">
        <v>60</v>
      </c>
      <c r="J20" s="5">
        <v>33</v>
      </c>
      <c r="K20" s="5">
        <v>123</v>
      </c>
      <c r="L20" s="5">
        <v>204</v>
      </c>
      <c r="M20" s="5">
        <v>81</v>
      </c>
      <c r="N20" s="5">
        <v>718</v>
      </c>
      <c r="O20" s="5">
        <v>318</v>
      </c>
      <c r="P20" s="5">
        <v>1321</v>
      </c>
      <c r="Q20" s="5">
        <f t="shared" si="0"/>
        <v>255</v>
      </c>
      <c r="R20" s="27">
        <f>+Q20/'Sentencias TSJ'!O20*100000</f>
        <v>3.5729142832642871</v>
      </c>
      <c r="S20" s="23"/>
      <c r="T20" s="23"/>
    </row>
    <row r="21" spans="1:20" ht="15" thickBot="1" x14ac:dyDescent="0.25">
      <c r="A21" s="2" t="s">
        <v>15</v>
      </c>
      <c r="B21" s="5">
        <v>23</v>
      </c>
      <c r="C21" s="5">
        <v>3</v>
      </c>
      <c r="D21" s="5">
        <v>86</v>
      </c>
      <c r="E21" s="5">
        <v>51</v>
      </c>
      <c r="F21" s="5">
        <v>163</v>
      </c>
      <c r="G21" s="5">
        <v>0</v>
      </c>
      <c r="H21" s="5">
        <v>0</v>
      </c>
      <c r="I21" s="5">
        <v>7</v>
      </c>
      <c r="J21" s="5">
        <v>3</v>
      </c>
      <c r="K21" s="5">
        <v>10</v>
      </c>
      <c r="L21" s="5">
        <v>23</v>
      </c>
      <c r="M21" s="5">
        <v>3</v>
      </c>
      <c r="N21" s="5">
        <v>93</v>
      </c>
      <c r="O21" s="5">
        <v>54</v>
      </c>
      <c r="P21" s="5">
        <v>173</v>
      </c>
      <c r="Q21" s="5">
        <f t="shared" si="0"/>
        <v>26</v>
      </c>
      <c r="R21" s="27">
        <f>+Q21/'Sentencias TSJ'!O21*100000</f>
        <v>1.636107122226012</v>
      </c>
      <c r="S21" s="23"/>
      <c r="T21" s="23"/>
    </row>
    <row r="22" spans="1:20" ht="15" thickBot="1" x14ac:dyDescent="0.25">
      <c r="A22" s="2" t="s">
        <v>16</v>
      </c>
      <c r="B22" s="5">
        <v>9</v>
      </c>
      <c r="C22" s="5">
        <v>1</v>
      </c>
      <c r="D22" s="5">
        <v>26</v>
      </c>
      <c r="E22" s="5">
        <v>11</v>
      </c>
      <c r="F22" s="5">
        <v>47</v>
      </c>
      <c r="G22" s="5">
        <v>1</v>
      </c>
      <c r="H22" s="5">
        <v>0</v>
      </c>
      <c r="I22" s="5">
        <v>6</v>
      </c>
      <c r="J22" s="5">
        <v>3</v>
      </c>
      <c r="K22" s="5">
        <v>10</v>
      </c>
      <c r="L22" s="5">
        <v>10</v>
      </c>
      <c r="M22" s="5">
        <v>1</v>
      </c>
      <c r="N22" s="5">
        <v>32</v>
      </c>
      <c r="O22" s="5">
        <v>14</v>
      </c>
      <c r="P22" s="5">
        <v>57</v>
      </c>
      <c r="Q22" s="5">
        <f t="shared" si="0"/>
        <v>10</v>
      </c>
      <c r="R22" s="27">
        <f>+Q22/'Sentencias TSJ'!O22*100000</f>
        <v>1.4630577907827358</v>
      </c>
      <c r="S22" s="23"/>
      <c r="T22" s="23"/>
    </row>
    <row r="23" spans="1:20" ht="15" thickBot="1" x14ac:dyDescent="0.25">
      <c r="A23" s="2" t="s">
        <v>17</v>
      </c>
      <c r="B23" s="5">
        <v>39</v>
      </c>
      <c r="C23" s="5">
        <v>18</v>
      </c>
      <c r="D23" s="5">
        <v>88</v>
      </c>
      <c r="E23" s="5">
        <v>82</v>
      </c>
      <c r="F23" s="5">
        <v>227</v>
      </c>
      <c r="G23" s="5">
        <v>4</v>
      </c>
      <c r="H23" s="5">
        <v>2</v>
      </c>
      <c r="I23" s="5">
        <v>15</v>
      </c>
      <c r="J23" s="5">
        <v>13</v>
      </c>
      <c r="K23" s="5">
        <v>34</v>
      </c>
      <c r="L23" s="5">
        <v>43</v>
      </c>
      <c r="M23" s="5">
        <v>20</v>
      </c>
      <c r="N23" s="5">
        <v>103</v>
      </c>
      <c r="O23" s="5">
        <v>95</v>
      </c>
      <c r="P23" s="5">
        <v>261</v>
      </c>
      <c r="Q23" s="5">
        <f t="shared" si="0"/>
        <v>57</v>
      </c>
      <c r="R23" s="27">
        <f>+Q23/'Sentencias TSJ'!O23*100000</f>
        <v>2.5419851209137589</v>
      </c>
      <c r="S23" s="23"/>
      <c r="T23" s="23"/>
    </row>
    <row r="24" spans="1:20" ht="15" thickBot="1" x14ac:dyDescent="0.25">
      <c r="A24" s="2" t="s">
        <v>18</v>
      </c>
      <c r="B24" s="5">
        <v>25</v>
      </c>
      <c r="C24" s="5">
        <v>0</v>
      </c>
      <c r="D24" s="5">
        <v>8</v>
      </c>
      <c r="E24" s="5">
        <v>11</v>
      </c>
      <c r="F24" s="5">
        <v>44</v>
      </c>
      <c r="G24" s="5">
        <v>2</v>
      </c>
      <c r="H24" s="5">
        <v>0</v>
      </c>
      <c r="I24" s="5">
        <v>1</v>
      </c>
      <c r="J24" s="5">
        <v>0</v>
      </c>
      <c r="K24" s="5">
        <v>3</v>
      </c>
      <c r="L24" s="5">
        <v>27</v>
      </c>
      <c r="M24" s="5">
        <v>0</v>
      </c>
      <c r="N24" s="5">
        <v>9</v>
      </c>
      <c r="O24" s="5">
        <v>11</v>
      </c>
      <c r="P24" s="5">
        <v>47</v>
      </c>
      <c r="Q24" s="5">
        <f t="shared" si="0"/>
        <v>25</v>
      </c>
      <c r="R24" s="27">
        <f>+Q24/'Sentencias TSJ'!O24*100000</f>
        <v>7.6385791020697491</v>
      </c>
      <c r="S24" s="23"/>
      <c r="T24" s="23"/>
    </row>
    <row r="25" spans="1:20" ht="15" thickBot="1" x14ac:dyDescent="0.25">
      <c r="A25" s="3" t="s">
        <v>23</v>
      </c>
      <c r="B25" s="6">
        <v>1130</v>
      </c>
      <c r="C25" s="6">
        <v>297</v>
      </c>
      <c r="D25" s="6">
        <v>3217</v>
      </c>
      <c r="E25" s="6">
        <v>1536</v>
      </c>
      <c r="F25" s="6">
        <v>6180</v>
      </c>
      <c r="G25" s="6">
        <v>129</v>
      </c>
      <c r="H25" s="6">
        <v>38</v>
      </c>
      <c r="I25" s="6">
        <v>412</v>
      </c>
      <c r="J25" s="6">
        <v>185</v>
      </c>
      <c r="K25" s="6">
        <v>764</v>
      </c>
      <c r="L25" s="6">
        <v>1259</v>
      </c>
      <c r="M25" s="6">
        <v>335</v>
      </c>
      <c r="N25" s="6">
        <v>3629</v>
      </c>
      <c r="O25" s="6">
        <v>1721</v>
      </c>
      <c r="P25" s="6">
        <v>6944</v>
      </c>
      <c r="Q25" s="6">
        <f t="shared" ref="Q25:R25" si="1">SUM(Q8:Q24)</f>
        <v>1427</v>
      </c>
      <c r="R25" s="6">
        <f t="shared" si="1"/>
        <v>48.950624760992262</v>
      </c>
    </row>
    <row r="27" spans="1:20" x14ac:dyDescent="0.2">
      <c r="B27" s="23"/>
      <c r="C27" s="23"/>
      <c r="D27" s="23"/>
      <c r="E27" s="23"/>
      <c r="F27" s="14"/>
      <c r="G27" s="23"/>
      <c r="H27" s="23"/>
      <c r="I27" s="23"/>
      <c r="J27" s="23"/>
      <c r="K27" s="14"/>
      <c r="L27" s="24"/>
      <c r="M27" s="24"/>
      <c r="P27" s="14"/>
    </row>
  </sheetData>
  <mergeCells count="3">
    <mergeCell ref="B6:F6"/>
    <mergeCell ref="G6:K6"/>
    <mergeCell ref="L6:P6"/>
  </mergeCells>
  <pageMargins left="0.7" right="0.7" top="0.75" bottom="0.75" header="0.3" footer="0.3"/>
  <pageSetup paperSize="9" orientation="portrait" horizontalDpi="90" verticalDpi="9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1E05E-14CF-47BE-8B33-D7C5250D6450}">
  <dimension ref="A5:P620"/>
  <sheetViews>
    <sheetView workbookViewId="0">
      <selection activeCell="I31" sqref="I31"/>
    </sheetView>
  </sheetViews>
  <sheetFormatPr baseColWidth="10" defaultRowHeight="15" x14ac:dyDescent="0.25"/>
  <cols>
    <col min="1" max="1" width="23.5703125" customWidth="1"/>
    <col min="2" max="2" width="13" customWidth="1"/>
    <col min="3" max="3" width="15.28515625" customWidth="1"/>
    <col min="4" max="4" width="16.28515625" customWidth="1"/>
    <col min="5" max="5" width="14" customWidth="1"/>
    <col min="6" max="6" width="14.85546875" customWidth="1"/>
    <col min="7" max="7" width="16.28515625" customWidth="1"/>
    <col min="8" max="8" width="12.85546875" customWidth="1"/>
    <col min="9" max="9" width="15.5703125" customWidth="1"/>
    <col min="10" max="10" width="15.85546875" customWidth="1"/>
    <col min="11" max="11" width="13.42578125" customWidth="1"/>
    <col min="12" max="12" width="14.7109375" customWidth="1"/>
    <col min="13" max="13" width="15.85546875" customWidth="1"/>
  </cols>
  <sheetData>
    <row r="5" spans="1:16" ht="15" customHeight="1" x14ac:dyDescent="0.25">
      <c r="B5" s="31"/>
      <c r="C5" s="31"/>
      <c r="D5" s="31"/>
    </row>
    <row r="6" spans="1:16" ht="15" customHeight="1" x14ac:dyDescent="0.25">
      <c r="B6" s="45" t="s">
        <v>61</v>
      </c>
      <c r="C6" s="48"/>
      <c r="D6" s="48"/>
      <c r="E6" s="45" t="s">
        <v>62</v>
      </c>
      <c r="F6" s="48"/>
      <c r="G6" s="48"/>
    </row>
    <row r="7" spans="1:16" ht="25.5" x14ac:dyDescent="0.25">
      <c r="B7" s="4" t="s">
        <v>0</v>
      </c>
      <c r="C7" s="4" t="s">
        <v>1</v>
      </c>
      <c r="D7" s="4" t="s">
        <v>2</v>
      </c>
      <c r="E7" s="4" t="s">
        <v>0</v>
      </c>
      <c r="F7" s="4" t="s">
        <v>1</v>
      </c>
      <c r="G7" s="4" t="s">
        <v>2</v>
      </c>
    </row>
    <row r="8" spans="1:16" ht="15.75" thickBot="1" x14ac:dyDescent="0.3">
      <c r="A8" s="2" t="s">
        <v>3</v>
      </c>
      <c r="B8" s="39">
        <v>-0.27548806941431669</v>
      </c>
      <c r="C8" s="39">
        <v>-0.62068965517241381</v>
      </c>
      <c r="D8" s="39">
        <v>-0.3091216216216216</v>
      </c>
      <c r="E8" s="39">
        <v>-0.18209562563580875</v>
      </c>
      <c r="F8" s="39">
        <v>-0.48275862068965519</v>
      </c>
      <c r="G8" s="39">
        <v>-0.22731201382886776</v>
      </c>
    </row>
    <row r="9" spans="1:16" ht="15.75" thickBot="1" x14ac:dyDescent="0.3">
      <c r="A9" s="2" t="s">
        <v>4</v>
      </c>
      <c r="B9" s="39">
        <v>-0.1875</v>
      </c>
      <c r="C9" s="39">
        <v>-0.22222222222222221</v>
      </c>
      <c r="D9" s="39">
        <v>-1.6528925619834711E-2</v>
      </c>
      <c r="E9" s="39">
        <v>-0.21319796954314721</v>
      </c>
      <c r="F9" s="39">
        <v>-0.15686274509803921</v>
      </c>
      <c r="G9" s="39">
        <v>-0.20161290322580644</v>
      </c>
    </row>
    <row r="10" spans="1:16" ht="15.75" thickBot="1" x14ac:dyDescent="0.3">
      <c r="A10" s="2" t="s">
        <v>5</v>
      </c>
      <c r="B10" s="39">
        <v>0.29090909090909089</v>
      </c>
      <c r="C10" s="39">
        <v>-0.4</v>
      </c>
      <c r="D10" s="39">
        <v>0.17142857142857143</v>
      </c>
      <c r="E10" s="39">
        <v>-3.2258064516129031E-2</v>
      </c>
      <c r="F10" s="39">
        <v>0.30769230769230771</v>
      </c>
      <c r="G10" s="39">
        <v>-5.9523809523809521E-3</v>
      </c>
      <c r="I10" s="26"/>
    </row>
    <row r="11" spans="1:16" ht="15.75" thickBot="1" x14ac:dyDescent="0.3">
      <c r="A11" s="2" t="s">
        <v>6</v>
      </c>
      <c r="B11" s="39">
        <v>-0.39333333333333331</v>
      </c>
      <c r="C11" s="39">
        <v>-0.58823529411764708</v>
      </c>
      <c r="D11" s="39">
        <v>-0.44502617801047123</v>
      </c>
      <c r="E11" s="39">
        <v>-0.42066420664206644</v>
      </c>
      <c r="F11" s="39">
        <v>-0.60810810810810811</v>
      </c>
      <c r="G11" s="39">
        <v>-0.46086956521739131</v>
      </c>
      <c r="O11" s="25"/>
      <c r="P11" s="25"/>
    </row>
    <row r="12" spans="1:16" ht="15.75" thickBot="1" x14ac:dyDescent="0.3">
      <c r="A12" s="2" t="s">
        <v>7</v>
      </c>
      <c r="B12" s="39">
        <v>-0.1625615763546798</v>
      </c>
      <c r="C12" s="39">
        <v>-0.2857142857142857</v>
      </c>
      <c r="D12" s="39">
        <v>-0.12757201646090535</v>
      </c>
      <c r="E12" s="39">
        <v>-0.37606837606837606</v>
      </c>
      <c r="F12" s="39">
        <v>-0.23076923076923078</v>
      </c>
      <c r="G12" s="39">
        <v>-0.36153846153846153</v>
      </c>
      <c r="O12" s="25"/>
      <c r="P12" s="25"/>
    </row>
    <row r="13" spans="1:16" ht="15.75" thickBot="1" x14ac:dyDescent="0.3">
      <c r="A13" s="2" t="s">
        <v>8</v>
      </c>
      <c r="B13" s="39">
        <v>0.23809523809523808</v>
      </c>
      <c r="C13" s="39">
        <v>1</v>
      </c>
      <c r="D13" s="39">
        <v>0.53846153846153844</v>
      </c>
      <c r="E13" s="39">
        <v>7.0422535211267609E-2</v>
      </c>
      <c r="F13" s="39">
        <v>-0.36842105263157893</v>
      </c>
      <c r="G13" s="39">
        <v>-2.2222222222222223E-2</v>
      </c>
      <c r="O13" s="25"/>
      <c r="P13" s="25"/>
    </row>
    <row r="14" spans="1:16" ht="15.75" thickBot="1" x14ac:dyDescent="0.3">
      <c r="A14" s="2" t="s">
        <v>9</v>
      </c>
      <c r="B14" s="39">
        <v>-8.8235294117647065E-2</v>
      </c>
      <c r="C14" s="39">
        <v>-0.1875</v>
      </c>
      <c r="D14" s="39">
        <v>-1.5151515151515152E-2</v>
      </c>
      <c r="E14" s="39">
        <v>-0.23643410852713179</v>
      </c>
      <c r="F14" s="39">
        <v>-0.20338983050847459</v>
      </c>
      <c r="G14" s="39">
        <v>-0.2302839116719243</v>
      </c>
      <c r="O14" s="25"/>
      <c r="P14" s="25"/>
    </row>
    <row r="15" spans="1:16" ht="15.75" thickBot="1" x14ac:dyDescent="0.3">
      <c r="A15" s="2" t="s">
        <v>10</v>
      </c>
      <c r="B15" s="39">
        <v>-0.34166666666666667</v>
      </c>
      <c r="C15" s="39">
        <v>3</v>
      </c>
      <c r="D15" s="39">
        <v>-0.3037037037037037</v>
      </c>
      <c r="E15" s="39">
        <v>-4.1825095057034217E-2</v>
      </c>
      <c r="F15" s="39">
        <v>0.89473684210526316</v>
      </c>
      <c r="G15" s="39">
        <v>2.1276595744680851E-2</v>
      </c>
      <c r="O15" s="25"/>
      <c r="P15" s="25"/>
    </row>
    <row r="16" spans="1:16" ht="15.75" thickBot="1" x14ac:dyDescent="0.3">
      <c r="A16" s="2" t="s">
        <v>11</v>
      </c>
      <c r="B16" s="39">
        <v>-0.15479876160990713</v>
      </c>
      <c r="C16" s="39">
        <v>-0.12328767123287671</v>
      </c>
      <c r="D16" s="39">
        <v>-0.15059221658206429</v>
      </c>
      <c r="E16" s="39">
        <v>-0.14360162130862769</v>
      </c>
      <c r="F16" s="39">
        <v>-0.32307692307692309</v>
      </c>
      <c r="G16" s="39">
        <v>-0.16708605938600907</v>
      </c>
      <c r="O16" s="25"/>
      <c r="P16" s="25"/>
    </row>
    <row r="17" spans="1:16" ht="15.75" thickBot="1" x14ac:dyDescent="0.3">
      <c r="A17" s="2" t="s">
        <v>24</v>
      </c>
      <c r="B17" s="39">
        <v>-0.11622276029055691</v>
      </c>
      <c r="C17" s="39">
        <v>-0.3611111111111111</v>
      </c>
      <c r="D17" s="39">
        <v>-9.6192384769539077E-2</v>
      </c>
      <c r="E17" s="39">
        <v>-0.11955168119551682</v>
      </c>
      <c r="F17" s="39">
        <v>-0.19791666666666666</v>
      </c>
      <c r="G17" s="39">
        <v>-0.12791991101223582</v>
      </c>
      <c r="O17" s="25"/>
      <c r="P17" s="25"/>
    </row>
    <row r="18" spans="1:16" ht="15.75" thickBot="1" x14ac:dyDescent="0.3">
      <c r="A18" s="2" t="s">
        <v>12</v>
      </c>
      <c r="B18" s="39">
        <v>-0.14285714285714285</v>
      </c>
      <c r="C18" s="39">
        <v>-0.66666666666666663</v>
      </c>
      <c r="D18" s="39">
        <v>-0.14814814814814814</v>
      </c>
      <c r="E18" s="39">
        <v>-0.33</v>
      </c>
      <c r="F18" s="39">
        <v>0</v>
      </c>
      <c r="G18" s="39">
        <v>-0.30841121495327101</v>
      </c>
      <c r="O18" s="25"/>
      <c r="P18" s="25"/>
    </row>
    <row r="19" spans="1:16" ht="15.75" thickBot="1" x14ac:dyDescent="0.3">
      <c r="A19" s="2" t="s">
        <v>13</v>
      </c>
      <c r="B19" s="39">
        <v>-0.21052631578947367</v>
      </c>
      <c r="C19" s="39">
        <v>-9.0909090909090912E-2</v>
      </c>
      <c r="D19" s="39">
        <v>-0.28472222222222221</v>
      </c>
      <c r="E19" s="39">
        <v>-0.19047619047619047</v>
      </c>
      <c r="F19" s="39">
        <v>-0.6428571428571429</v>
      </c>
      <c r="G19" s="39">
        <v>-0.26285714285714284</v>
      </c>
      <c r="O19" s="25"/>
      <c r="P19" s="25"/>
    </row>
    <row r="20" spans="1:16" ht="15.75" thickBot="1" x14ac:dyDescent="0.3">
      <c r="A20" s="2" t="s">
        <v>14</v>
      </c>
      <c r="B20" s="39">
        <v>0.1038135593220339</v>
      </c>
      <c r="C20" s="39">
        <v>9.6774193548387094E-2</v>
      </c>
      <c r="D20" s="39">
        <v>7.1047957371225573E-2</v>
      </c>
      <c r="E20" s="39">
        <v>-5.5205047318611984E-2</v>
      </c>
      <c r="F20" s="39">
        <v>-0.34574468085106386</v>
      </c>
      <c r="G20" s="39">
        <v>-9.2719780219780223E-2</v>
      </c>
      <c r="O20" s="25"/>
      <c r="P20" s="25"/>
    </row>
    <row r="21" spans="1:16" ht="15.75" thickBot="1" x14ac:dyDescent="0.3">
      <c r="A21" s="2" t="s">
        <v>15</v>
      </c>
      <c r="B21" s="39">
        <v>-0.30588235294117649</v>
      </c>
      <c r="C21" s="39">
        <v>-0.5</v>
      </c>
      <c r="D21" s="39">
        <v>-0.22916666666666666</v>
      </c>
      <c r="E21" s="39">
        <v>-0.27555555555555555</v>
      </c>
      <c r="F21" s="39">
        <v>-0.375</v>
      </c>
      <c r="G21" s="39">
        <v>-0.28215767634854771</v>
      </c>
      <c r="O21" s="25"/>
      <c r="P21" s="25"/>
    </row>
    <row r="22" spans="1:16" ht="15.75" thickBot="1" x14ac:dyDescent="0.3">
      <c r="A22" s="2" t="s">
        <v>16</v>
      </c>
      <c r="B22" s="39">
        <v>-0.22058823529411764</v>
      </c>
      <c r="C22" s="39">
        <v>3</v>
      </c>
      <c r="D22" s="39">
        <v>-6.8493150684931503E-2</v>
      </c>
      <c r="E22" s="39">
        <v>-0.42682926829268292</v>
      </c>
      <c r="F22" s="39">
        <v>0.42857142857142855</v>
      </c>
      <c r="G22" s="39">
        <v>-0.3595505617977528</v>
      </c>
      <c r="O22" s="25"/>
      <c r="P22" s="25"/>
    </row>
    <row r="23" spans="1:16" ht="15.75" thickBot="1" x14ac:dyDescent="0.3">
      <c r="A23" s="2" t="s">
        <v>17</v>
      </c>
      <c r="B23" s="39">
        <v>0.29203539823008851</v>
      </c>
      <c r="C23" s="39">
        <v>2.5</v>
      </c>
      <c r="D23" s="39">
        <v>0.40875912408759124</v>
      </c>
      <c r="E23" s="39">
        <v>0.17010309278350516</v>
      </c>
      <c r="F23" s="39">
        <v>0.13333333333333333</v>
      </c>
      <c r="G23" s="39">
        <v>0.16517857142857142</v>
      </c>
      <c r="O23" s="25"/>
      <c r="P23" s="25"/>
    </row>
    <row r="24" spans="1:16" ht="15.75" thickBot="1" x14ac:dyDescent="0.3">
      <c r="A24" s="2" t="s">
        <v>18</v>
      </c>
      <c r="B24" s="39">
        <v>0.33333333333333331</v>
      </c>
      <c r="C24" s="39" t="s">
        <v>82</v>
      </c>
      <c r="D24" s="39">
        <v>0.53846153846153844</v>
      </c>
      <c r="E24" s="39">
        <v>-0.13725490196078433</v>
      </c>
      <c r="F24" s="39">
        <v>-0.25</v>
      </c>
      <c r="G24" s="39">
        <v>-0.14545454545454545</v>
      </c>
      <c r="O24" s="25"/>
      <c r="P24" s="25"/>
    </row>
    <row r="25" spans="1:16" ht="15.75" thickBot="1" x14ac:dyDescent="0.3">
      <c r="A25" s="3" t="s">
        <v>23</v>
      </c>
      <c r="B25" s="7">
        <v>-0.1261441647597254</v>
      </c>
      <c r="C25" s="7">
        <v>-0.1912751677852349</v>
      </c>
      <c r="D25" s="7">
        <v>-0.11686182669789227</v>
      </c>
      <c r="E25" s="7">
        <v>-0.15261209378856438</v>
      </c>
      <c r="F25" s="7">
        <v>-0.31294964028776978</v>
      </c>
      <c r="G25" s="7">
        <v>-0.17382510410469959</v>
      </c>
      <c r="O25" s="25"/>
      <c r="P25" s="25"/>
    </row>
    <row r="26" spans="1:16" x14ac:dyDescent="0.25">
      <c r="O26" s="25"/>
      <c r="P26" s="25"/>
    </row>
    <row r="500" spans="1:16" x14ac:dyDescent="0.25">
      <c r="A500" s="36" t="s">
        <v>0</v>
      </c>
      <c r="O500" s="25"/>
      <c r="P500" s="25"/>
    </row>
    <row r="501" spans="1:16" x14ac:dyDescent="0.25">
      <c r="B501">
        <v>2024</v>
      </c>
      <c r="E501">
        <v>2025</v>
      </c>
      <c r="O501" s="25"/>
      <c r="P501" s="25"/>
    </row>
    <row r="502" spans="1:16" x14ac:dyDescent="0.25">
      <c r="B502">
        <v>463</v>
      </c>
      <c r="C502">
        <v>41</v>
      </c>
      <c r="D502">
        <v>34</v>
      </c>
      <c r="E502">
        <v>461</v>
      </c>
      <c r="F502">
        <v>30</v>
      </c>
      <c r="G502">
        <v>43</v>
      </c>
    </row>
    <row r="503" spans="1:16" x14ac:dyDescent="0.25">
      <c r="B503">
        <v>73</v>
      </c>
      <c r="C503">
        <v>15</v>
      </c>
      <c r="D503">
        <v>3</v>
      </c>
      <c r="E503">
        <v>96</v>
      </c>
      <c r="F503">
        <v>12</v>
      </c>
      <c r="G503">
        <v>4</v>
      </c>
    </row>
    <row r="504" spans="1:16" x14ac:dyDescent="0.25">
      <c r="B504">
        <v>45</v>
      </c>
      <c r="C504">
        <v>1</v>
      </c>
      <c r="D504">
        <v>2</v>
      </c>
      <c r="E504">
        <v>55</v>
      </c>
      <c r="F504">
        <v>3</v>
      </c>
      <c r="G504">
        <v>2</v>
      </c>
    </row>
    <row r="505" spans="1:16" x14ac:dyDescent="0.25">
      <c r="B505">
        <v>139</v>
      </c>
      <c r="C505">
        <v>14</v>
      </c>
      <c r="D505">
        <v>5</v>
      </c>
      <c r="E505">
        <v>150</v>
      </c>
      <c r="F505">
        <v>10</v>
      </c>
      <c r="G505">
        <v>14</v>
      </c>
    </row>
    <row r="506" spans="1:16" x14ac:dyDescent="0.25">
      <c r="B506">
        <v>187</v>
      </c>
      <c r="C506">
        <v>21</v>
      </c>
      <c r="D506">
        <v>24</v>
      </c>
      <c r="E506">
        <v>203</v>
      </c>
      <c r="F506">
        <v>7</v>
      </c>
      <c r="G506">
        <v>19</v>
      </c>
    </row>
    <row r="507" spans="1:16" x14ac:dyDescent="0.25">
      <c r="B507">
        <v>41</v>
      </c>
      <c r="C507">
        <v>3</v>
      </c>
      <c r="D507">
        <v>5</v>
      </c>
      <c r="E507">
        <v>42</v>
      </c>
      <c r="F507">
        <v>3</v>
      </c>
      <c r="G507">
        <v>4</v>
      </c>
    </row>
    <row r="508" spans="1:16" x14ac:dyDescent="0.25">
      <c r="B508">
        <v>79</v>
      </c>
      <c r="C508">
        <v>10</v>
      </c>
      <c r="D508">
        <v>5</v>
      </c>
      <c r="E508">
        <v>102</v>
      </c>
      <c r="F508">
        <v>8</v>
      </c>
      <c r="G508">
        <v>6</v>
      </c>
    </row>
    <row r="509" spans="1:16" x14ac:dyDescent="0.25">
      <c r="B509">
        <v>109</v>
      </c>
      <c r="C509">
        <v>15</v>
      </c>
      <c r="D509">
        <v>7</v>
      </c>
      <c r="E509">
        <v>120</v>
      </c>
      <c r="F509">
        <v>9</v>
      </c>
      <c r="G509">
        <v>5</v>
      </c>
    </row>
    <row r="510" spans="1:16" x14ac:dyDescent="0.25">
      <c r="B510">
        <v>946</v>
      </c>
      <c r="C510">
        <v>57</v>
      </c>
      <c r="D510">
        <v>65</v>
      </c>
      <c r="E510">
        <v>969</v>
      </c>
      <c r="F510">
        <v>67</v>
      </c>
      <c r="G510">
        <v>73</v>
      </c>
    </row>
    <row r="511" spans="1:16" x14ac:dyDescent="0.25">
      <c r="B511">
        <v>375</v>
      </c>
      <c r="C511">
        <v>47</v>
      </c>
      <c r="D511">
        <v>23</v>
      </c>
      <c r="E511">
        <v>413</v>
      </c>
      <c r="F511">
        <v>21</v>
      </c>
      <c r="G511">
        <v>29</v>
      </c>
    </row>
    <row r="512" spans="1:16" x14ac:dyDescent="0.25">
      <c r="B512">
        <v>19</v>
      </c>
      <c r="C512">
        <v>4</v>
      </c>
      <c r="D512">
        <v>0</v>
      </c>
      <c r="E512">
        <v>21</v>
      </c>
      <c r="F512">
        <v>1</v>
      </c>
      <c r="G512">
        <v>2</v>
      </c>
    </row>
    <row r="513" spans="1:13" x14ac:dyDescent="0.25">
      <c r="B513">
        <v>102</v>
      </c>
      <c r="C513">
        <v>13</v>
      </c>
      <c r="D513">
        <v>6</v>
      </c>
      <c r="E513">
        <v>114</v>
      </c>
      <c r="F513">
        <v>8</v>
      </c>
      <c r="G513">
        <v>11</v>
      </c>
    </row>
    <row r="514" spans="1:13" x14ac:dyDescent="0.25">
      <c r="B514">
        <v>451</v>
      </c>
      <c r="C514">
        <v>27</v>
      </c>
      <c r="D514">
        <v>23</v>
      </c>
      <c r="E514">
        <v>472</v>
      </c>
      <c r="F514">
        <v>26</v>
      </c>
      <c r="G514">
        <v>34</v>
      </c>
    </row>
    <row r="515" spans="1:13" x14ac:dyDescent="0.25">
      <c r="B515">
        <v>89</v>
      </c>
      <c r="C515">
        <v>8</v>
      </c>
      <c r="D515">
        <v>16</v>
      </c>
      <c r="E515">
        <v>85</v>
      </c>
      <c r="F515">
        <v>0</v>
      </c>
      <c r="G515">
        <v>3</v>
      </c>
    </row>
    <row r="516" spans="1:13" x14ac:dyDescent="0.25">
      <c r="B516">
        <v>24</v>
      </c>
      <c r="C516">
        <v>1</v>
      </c>
      <c r="D516">
        <v>3</v>
      </c>
      <c r="E516">
        <v>68</v>
      </c>
      <c r="F516">
        <v>1</v>
      </c>
      <c r="G516">
        <v>2</v>
      </c>
    </row>
    <row r="517" spans="1:13" x14ac:dyDescent="0.25">
      <c r="B517">
        <v>91</v>
      </c>
      <c r="C517">
        <v>9</v>
      </c>
      <c r="D517">
        <v>5</v>
      </c>
      <c r="E517">
        <v>113</v>
      </c>
      <c r="F517">
        <v>10</v>
      </c>
      <c r="G517">
        <v>8</v>
      </c>
    </row>
    <row r="518" spans="1:13" x14ac:dyDescent="0.25">
      <c r="B518">
        <v>14</v>
      </c>
      <c r="C518">
        <v>2</v>
      </c>
      <c r="D518">
        <v>0</v>
      </c>
      <c r="E518">
        <v>12</v>
      </c>
      <c r="F518">
        <v>0</v>
      </c>
      <c r="G518">
        <v>1</v>
      </c>
    </row>
    <row r="519" spans="1:13" x14ac:dyDescent="0.25">
      <c r="B519" s="35">
        <v>3247</v>
      </c>
      <c r="C519" s="35">
        <v>288</v>
      </c>
      <c r="D519" s="35">
        <v>226</v>
      </c>
      <c r="E519" s="35">
        <v>3496</v>
      </c>
      <c r="F519" s="35">
        <v>216</v>
      </c>
      <c r="G519" s="35">
        <v>260</v>
      </c>
    </row>
    <row r="520" spans="1:13" x14ac:dyDescent="0.25">
      <c r="A520" t="s">
        <v>79</v>
      </c>
    </row>
    <row r="521" spans="1:13" x14ac:dyDescent="0.25">
      <c r="A521" t="s">
        <v>66</v>
      </c>
    </row>
    <row r="522" spans="1:13" x14ac:dyDescent="0.25">
      <c r="B522" t="s">
        <v>67</v>
      </c>
      <c r="C522" t="s">
        <v>68</v>
      </c>
      <c r="D522" t="s">
        <v>69</v>
      </c>
      <c r="E522" t="s">
        <v>70</v>
      </c>
      <c r="F522" t="s">
        <v>71</v>
      </c>
      <c r="G522" t="s">
        <v>72</v>
      </c>
      <c r="H522" t="s">
        <v>67</v>
      </c>
      <c r="I522" t="s">
        <v>68</v>
      </c>
      <c r="J522" t="s">
        <v>69</v>
      </c>
      <c r="K522" t="s">
        <v>70</v>
      </c>
      <c r="L522" t="s">
        <v>71</v>
      </c>
      <c r="M522" t="s">
        <v>72</v>
      </c>
    </row>
    <row r="524" spans="1:13" x14ac:dyDescent="0.25">
      <c r="B524">
        <v>463</v>
      </c>
      <c r="C524">
        <v>41</v>
      </c>
      <c r="D524">
        <v>34</v>
      </c>
      <c r="E524">
        <v>26</v>
      </c>
      <c r="F524">
        <v>2</v>
      </c>
      <c r="G524">
        <v>2</v>
      </c>
      <c r="H524">
        <v>461</v>
      </c>
      <c r="I524">
        <v>30</v>
      </c>
      <c r="J524">
        <v>43</v>
      </c>
      <c r="K524">
        <v>48</v>
      </c>
      <c r="L524">
        <v>7</v>
      </c>
      <c r="M524">
        <v>3</v>
      </c>
    </row>
    <row r="525" spans="1:13" x14ac:dyDescent="0.25">
      <c r="B525">
        <v>73</v>
      </c>
      <c r="C525">
        <v>15</v>
      </c>
      <c r="D525">
        <v>3</v>
      </c>
      <c r="E525">
        <v>7</v>
      </c>
      <c r="F525">
        <v>1</v>
      </c>
      <c r="G525">
        <v>1</v>
      </c>
      <c r="H525">
        <v>96</v>
      </c>
      <c r="I525">
        <v>12</v>
      </c>
      <c r="J525">
        <v>4</v>
      </c>
      <c r="K525">
        <v>6</v>
      </c>
      <c r="L525">
        <v>1</v>
      </c>
      <c r="M525">
        <v>2</v>
      </c>
    </row>
    <row r="526" spans="1:13" x14ac:dyDescent="0.25">
      <c r="B526">
        <v>45</v>
      </c>
      <c r="C526">
        <v>1</v>
      </c>
      <c r="D526">
        <v>2</v>
      </c>
      <c r="E526">
        <v>3</v>
      </c>
      <c r="F526">
        <v>1</v>
      </c>
      <c r="G526">
        <v>3</v>
      </c>
      <c r="H526">
        <v>55</v>
      </c>
      <c r="I526">
        <v>3</v>
      </c>
      <c r="J526">
        <v>2</v>
      </c>
      <c r="K526">
        <v>7</v>
      </c>
      <c r="L526">
        <v>0</v>
      </c>
      <c r="M526">
        <v>3</v>
      </c>
    </row>
    <row r="527" spans="1:13" x14ac:dyDescent="0.25">
      <c r="B527">
        <v>139</v>
      </c>
      <c r="C527">
        <v>14</v>
      </c>
      <c r="D527">
        <v>5</v>
      </c>
      <c r="E527">
        <v>12</v>
      </c>
      <c r="F527">
        <v>2</v>
      </c>
      <c r="G527">
        <v>3</v>
      </c>
      <c r="H527">
        <v>150</v>
      </c>
      <c r="I527">
        <v>10</v>
      </c>
      <c r="J527">
        <v>14</v>
      </c>
      <c r="K527">
        <v>12</v>
      </c>
      <c r="L527">
        <v>3</v>
      </c>
      <c r="M527">
        <v>2</v>
      </c>
    </row>
    <row r="528" spans="1:13" x14ac:dyDescent="0.25">
      <c r="B528">
        <v>187</v>
      </c>
      <c r="C528">
        <v>21</v>
      </c>
      <c r="D528">
        <v>24</v>
      </c>
      <c r="E528">
        <v>10</v>
      </c>
      <c r="F528">
        <v>3</v>
      </c>
      <c r="G528">
        <v>3</v>
      </c>
      <c r="H528">
        <v>203</v>
      </c>
      <c r="I528">
        <v>7</v>
      </c>
      <c r="J528">
        <v>19</v>
      </c>
      <c r="K528">
        <v>12</v>
      </c>
      <c r="L528">
        <v>1</v>
      </c>
      <c r="M528">
        <v>1</v>
      </c>
    </row>
    <row r="529" spans="2:13" x14ac:dyDescent="0.25">
      <c r="B529">
        <v>41</v>
      </c>
      <c r="C529">
        <v>3</v>
      </c>
      <c r="D529">
        <v>5</v>
      </c>
      <c r="E529">
        <v>5</v>
      </c>
      <c r="F529">
        <v>0</v>
      </c>
      <c r="G529">
        <v>2</v>
      </c>
      <c r="H529">
        <v>42</v>
      </c>
      <c r="I529">
        <v>3</v>
      </c>
      <c r="J529">
        <v>4</v>
      </c>
      <c r="K529">
        <v>2</v>
      </c>
      <c r="L529">
        <v>0</v>
      </c>
      <c r="M529">
        <v>1</v>
      </c>
    </row>
    <row r="530" spans="2:13" x14ac:dyDescent="0.25">
      <c r="B530">
        <v>79</v>
      </c>
      <c r="C530">
        <v>10</v>
      </c>
      <c r="D530">
        <v>5</v>
      </c>
      <c r="E530">
        <v>10</v>
      </c>
      <c r="F530">
        <v>2</v>
      </c>
      <c r="G530">
        <v>2</v>
      </c>
      <c r="H530">
        <v>102</v>
      </c>
      <c r="I530">
        <v>8</v>
      </c>
      <c r="J530">
        <v>6</v>
      </c>
      <c r="K530">
        <v>12</v>
      </c>
      <c r="L530">
        <v>1</v>
      </c>
      <c r="M530">
        <v>3</v>
      </c>
    </row>
    <row r="531" spans="2:13" x14ac:dyDescent="0.25">
      <c r="B531">
        <v>109</v>
      </c>
      <c r="C531">
        <v>15</v>
      </c>
      <c r="D531">
        <v>7</v>
      </c>
      <c r="E531">
        <v>9</v>
      </c>
      <c r="F531">
        <v>2</v>
      </c>
      <c r="G531">
        <v>1</v>
      </c>
      <c r="H531">
        <v>120</v>
      </c>
      <c r="I531">
        <v>9</v>
      </c>
      <c r="J531">
        <v>5</v>
      </c>
      <c r="K531">
        <v>1</v>
      </c>
      <c r="L531">
        <v>0</v>
      </c>
      <c r="M531">
        <v>0</v>
      </c>
    </row>
    <row r="532" spans="2:13" x14ac:dyDescent="0.25">
      <c r="B532">
        <v>946</v>
      </c>
      <c r="C532">
        <v>57</v>
      </c>
      <c r="D532">
        <v>65</v>
      </c>
      <c r="E532">
        <v>64</v>
      </c>
      <c r="F532">
        <v>4</v>
      </c>
      <c r="G532">
        <v>7</v>
      </c>
      <c r="H532">
        <v>969</v>
      </c>
      <c r="I532">
        <v>67</v>
      </c>
      <c r="J532">
        <v>73</v>
      </c>
      <c r="K532">
        <v>52</v>
      </c>
      <c r="L532">
        <v>8</v>
      </c>
      <c r="M532">
        <v>13</v>
      </c>
    </row>
    <row r="533" spans="2:13" x14ac:dyDescent="0.25">
      <c r="B533">
        <v>375</v>
      </c>
      <c r="C533">
        <v>47</v>
      </c>
      <c r="D533">
        <v>23</v>
      </c>
      <c r="E533">
        <v>30</v>
      </c>
      <c r="F533">
        <v>3</v>
      </c>
      <c r="G533">
        <v>1</v>
      </c>
      <c r="H533">
        <v>413</v>
      </c>
      <c r="I533">
        <v>21</v>
      </c>
      <c r="J533">
        <v>29</v>
      </c>
      <c r="K533">
        <v>23</v>
      </c>
      <c r="L533">
        <v>8</v>
      </c>
      <c r="M533">
        <v>5</v>
      </c>
    </row>
    <row r="534" spans="2:13" x14ac:dyDescent="0.25">
      <c r="B534">
        <v>19</v>
      </c>
      <c r="C534">
        <v>4</v>
      </c>
      <c r="D534">
        <v>0</v>
      </c>
      <c r="E534">
        <v>4</v>
      </c>
      <c r="F534">
        <v>0</v>
      </c>
      <c r="G534">
        <v>0</v>
      </c>
      <c r="H534">
        <v>21</v>
      </c>
      <c r="I534">
        <v>1</v>
      </c>
      <c r="J534">
        <v>2</v>
      </c>
      <c r="K534">
        <v>2</v>
      </c>
      <c r="L534">
        <v>0</v>
      </c>
      <c r="M534">
        <v>1</v>
      </c>
    </row>
    <row r="535" spans="2:13" x14ac:dyDescent="0.25">
      <c r="B535">
        <v>102</v>
      </c>
      <c r="C535">
        <v>13</v>
      </c>
      <c r="D535">
        <v>6</v>
      </c>
      <c r="E535">
        <v>9</v>
      </c>
      <c r="F535">
        <v>1</v>
      </c>
      <c r="G535">
        <v>2</v>
      </c>
      <c r="H535">
        <v>114</v>
      </c>
      <c r="I535">
        <v>8</v>
      </c>
      <c r="J535">
        <v>11</v>
      </c>
      <c r="K535">
        <v>9</v>
      </c>
      <c r="L535">
        <v>2</v>
      </c>
      <c r="M535">
        <v>0</v>
      </c>
    </row>
    <row r="536" spans="2:13" x14ac:dyDescent="0.25">
      <c r="B536">
        <v>451</v>
      </c>
      <c r="C536">
        <v>27</v>
      </c>
      <c r="D536">
        <v>23</v>
      </c>
      <c r="E536">
        <v>40</v>
      </c>
      <c r="F536">
        <v>4</v>
      </c>
      <c r="G536">
        <v>8</v>
      </c>
      <c r="H536">
        <v>472</v>
      </c>
      <c r="I536">
        <v>26</v>
      </c>
      <c r="J536">
        <v>34</v>
      </c>
      <c r="K536">
        <v>26</v>
      </c>
      <c r="L536">
        <v>3</v>
      </c>
      <c r="M536">
        <v>2</v>
      </c>
    </row>
    <row r="537" spans="2:13" x14ac:dyDescent="0.25">
      <c r="B537">
        <v>89</v>
      </c>
      <c r="C537">
        <v>8</v>
      </c>
      <c r="D537">
        <v>16</v>
      </c>
      <c r="E537">
        <v>8</v>
      </c>
      <c r="F537">
        <v>5</v>
      </c>
      <c r="G537">
        <v>3</v>
      </c>
      <c r="H537">
        <v>85</v>
      </c>
      <c r="I537">
        <v>0</v>
      </c>
      <c r="J537">
        <v>3</v>
      </c>
      <c r="K537">
        <v>5</v>
      </c>
      <c r="L537">
        <v>3</v>
      </c>
      <c r="M537">
        <v>0</v>
      </c>
    </row>
    <row r="538" spans="2:13" x14ac:dyDescent="0.25">
      <c r="B538">
        <v>24</v>
      </c>
      <c r="C538">
        <v>1</v>
      </c>
      <c r="D538">
        <v>3</v>
      </c>
      <c r="E538">
        <v>1</v>
      </c>
      <c r="F538">
        <v>1</v>
      </c>
      <c r="G538">
        <v>1</v>
      </c>
      <c r="H538">
        <v>68</v>
      </c>
      <c r="I538">
        <v>1</v>
      </c>
      <c r="J538">
        <v>2</v>
      </c>
      <c r="K538">
        <v>1</v>
      </c>
      <c r="L538">
        <v>0</v>
      </c>
      <c r="M538">
        <v>1</v>
      </c>
    </row>
    <row r="539" spans="2:13" x14ac:dyDescent="0.25">
      <c r="B539">
        <v>91</v>
      </c>
      <c r="C539">
        <v>9</v>
      </c>
      <c r="D539">
        <v>5</v>
      </c>
      <c r="E539">
        <v>11</v>
      </c>
      <c r="F539">
        <v>0</v>
      </c>
      <c r="G539">
        <v>1</v>
      </c>
      <c r="H539">
        <v>113</v>
      </c>
      <c r="I539">
        <v>10</v>
      </c>
      <c r="J539">
        <v>8</v>
      </c>
      <c r="K539">
        <v>5</v>
      </c>
      <c r="L539">
        <v>0</v>
      </c>
      <c r="M539">
        <v>1</v>
      </c>
    </row>
    <row r="540" spans="2:13" x14ac:dyDescent="0.25">
      <c r="B540">
        <v>14</v>
      </c>
      <c r="C540">
        <v>2</v>
      </c>
      <c r="D540">
        <v>0</v>
      </c>
      <c r="E540">
        <v>2</v>
      </c>
      <c r="F540">
        <v>0</v>
      </c>
      <c r="G540">
        <v>0</v>
      </c>
      <c r="H540">
        <v>12</v>
      </c>
      <c r="I540">
        <v>0</v>
      </c>
      <c r="J540">
        <v>1</v>
      </c>
      <c r="K540">
        <v>0</v>
      </c>
      <c r="L540">
        <v>0</v>
      </c>
      <c r="M540">
        <v>0</v>
      </c>
    </row>
    <row r="541" spans="2:13" x14ac:dyDescent="0.25">
      <c r="B541">
        <v>3247</v>
      </c>
      <c r="C541">
        <v>288</v>
      </c>
      <c r="D541">
        <v>226</v>
      </c>
      <c r="E541">
        <v>251</v>
      </c>
      <c r="F541">
        <v>31</v>
      </c>
      <c r="G541">
        <v>40</v>
      </c>
      <c r="H541">
        <v>3496</v>
      </c>
      <c r="I541">
        <v>216</v>
      </c>
      <c r="J541">
        <v>260</v>
      </c>
      <c r="K541">
        <v>223</v>
      </c>
      <c r="L541">
        <v>37</v>
      </c>
      <c r="M541">
        <v>38</v>
      </c>
    </row>
    <row r="542" spans="2:13" x14ac:dyDescent="0.25">
      <c r="B542" t="s">
        <v>73</v>
      </c>
      <c r="C542" t="s">
        <v>74</v>
      </c>
      <c r="D542" t="s">
        <v>75</v>
      </c>
      <c r="E542" t="s">
        <v>76</v>
      </c>
      <c r="F542" t="s">
        <v>77</v>
      </c>
      <c r="G542" t="s">
        <v>78</v>
      </c>
    </row>
    <row r="543" spans="2:13" x14ac:dyDescent="0.25">
      <c r="B543">
        <f>SUM(B524:D524)</f>
        <v>538</v>
      </c>
      <c r="C543">
        <f>SUM(H524:J524)</f>
        <v>534</v>
      </c>
      <c r="D543">
        <f>SUM(E524:G524)</f>
        <v>30</v>
      </c>
      <c r="E543">
        <f>SUM(K524:M524)</f>
        <v>58</v>
      </c>
      <c r="F543">
        <f>B543+D543</f>
        <v>568</v>
      </c>
      <c r="G543">
        <f>C543+E543</f>
        <v>592</v>
      </c>
    </row>
    <row r="544" spans="2:13" x14ac:dyDescent="0.25">
      <c r="B544">
        <f t="shared" ref="B544:B560" si="0">SUM(B525:D525)</f>
        <v>91</v>
      </c>
      <c r="C544">
        <f t="shared" ref="C544:C560" si="1">SUM(H525:J525)</f>
        <v>112</v>
      </c>
      <c r="D544">
        <f t="shared" ref="D544:D560" si="2">SUM(E525:G525)</f>
        <v>9</v>
      </c>
      <c r="E544">
        <f t="shared" ref="E544:E560" si="3">SUM(K525:M525)</f>
        <v>9</v>
      </c>
      <c r="F544">
        <f t="shared" ref="F544:F560" si="4">B544+D544</f>
        <v>100</v>
      </c>
      <c r="G544">
        <f t="shared" ref="G544:G560" si="5">C544+E544</f>
        <v>121</v>
      </c>
    </row>
    <row r="545" spans="2:7" x14ac:dyDescent="0.25">
      <c r="B545">
        <f t="shared" si="0"/>
        <v>48</v>
      </c>
      <c r="C545">
        <f t="shared" si="1"/>
        <v>60</v>
      </c>
      <c r="D545">
        <f t="shared" si="2"/>
        <v>7</v>
      </c>
      <c r="E545">
        <f t="shared" si="3"/>
        <v>10</v>
      </c>
      <c r="F545">
        <f t="shared" si="4"/>
        <v>55</v>
      </c>
      <c r="G545">
        <f t="shared" si="5"/>
        <v>70</v>
      </c>
    </row>
    <row r="546" spans="2:7" x14ac:dyDescent="0.25">
      <c r="B546">
        <f t="shared" si="0"/>
        <v>158</v>
      </c>
      <c r="C546">
        <f t="shared" si="1"/>
        <v>174</v>
      </c>
      <c r="D546">
        <f t="shared" si="2"/>
        <v>17</v>
      </c>
      <c r="E546">
        <f t="shared" si="3"/>
        <v>17</v>
      </c>
      <c r="F546">
        <f t="shared" si="4"/>
        <v>175</v>
      </c>
      <c r="G546">
        <f t="shared" si="5"/>
        <v>191</v>
      </c>
    </row>
    <row r="547" spans="2:7" x14ac:dyDescent="0.25">
      <c r="B547">
        <f t="shared" si="0"/>
        <v>232</v>
      </c>
      <c r="C547">
        <f t="shared" si="1"/>
        <v>229</v>
      </c>
      <c r="D547">
        <f t="shared" si="2"/>
        <v>16</v>
      </c>
      <c r="E547">
        <f t="shared" si="3"/>
        <v>14</v>
      </c>
      <c r="F547">
        <f t="shared" si="4"/>
        <v>248</v>
      </c>
      <c r="G547">
        <f t="shared" si="5"/>
        <v>243</v>
      </c>
    </row>
    <row r="548" spans="2:7" x14ac:dyDescent="0.25">
      <c r="B548">
        <f t="shared" si="0"/>
        <v>49</v>
      </c>
      <c r="C548">
        <f t="shared" si="1"/>
        <v>49</v>
      </c>
      <c r="D548">
        <f t="shared" si="2"/>
        <v>7</v>
      </c>
      <c r="E548">
        <f t="shared" si="3"/>
        <v>3</v>
      </c>
      <c r="F548">
        <f t="shared" si="4"/>
        <v>56</v>
      </c>
      <c r="G548">
        <f t="shared" si="5"/>
        <v>52</v>
      </c>
    </row>
    <row r="549" spans="2:7" x14ac:dyDescent="0.25">
      <c r="B549">
        <f t="shared" si="0"/>
        <v>94</v>
      </c>
      <c r="C549">
        <f t="shared" si="1"/>
        <v>116</v>
      </c>
      <c r="D549">
        <f t="shared" si="2"/>
        <v>14</v>
      </c>
      <c r="E549">
        <f t="shared" si="3"/>
        <v>16</v>
      </c>
      <c r="F549">
        <f t="shared" si="4"/>
        <v>108</v>
      </c>
      <c r="G549">
        <f t="shared" si="5"/>
        <v>132</v>
      </c>
    </row>
    <row r="550" spans="2:7" x14ac:dyDescent="0.25">
      <c r="B550">
        <f t="shared" si="0"/>
        <v>131</v>
      </c>
      <c r="C550">
        <f t="shared" si="1"/>
        <v>134</v>
      </c>
      <c r="D550">
        <f t="shared" si="2"/>
        <v>12</v>
      </c>
      <c r="E550">
        <f t="shared" si="3"/>
        <v>1</v>
      </c>
      <c r="F550">
        <f t="shared" si="4"/>
        <v>143</v>
      </c>
      <c r="G550">
        <f t="shared" si="5"/>
        <v>135</v>
      </c>
    </row>
    <row r="551" spans="2:7" x14ac:dyDescent="0.25">
      <c r="B551">
        <f t="shared" si="0"/>
        <v>1068</v>
      </c>
      <c r="C551">
        <f t="shared" si="1"/>
        <v>1109</v>
      </c>
      <c r="D551">
        <f t="shared" si="2"/>
        <v>75</v>
      </c>
      <c r="E551">
        <f t="shared" si="3"/>
        <v>73</v>
      </c>
      <c r="F551">
        <f t="shared" si="4"/>
        <v>1143</v>
      </c>
      <c r="G551">
        <f t="shared" si="5"/>
        <v>1182</v>
      </c>
    </row>
    <row r="552" spans="2:7" x14ac:dyDescent="0.25">
      <c r="B552">
        <f t="shared" si="0"/>
        <v>445</v>
      </c>
      <c r="C552">
        <f t="shared" si="1"/>
        <v>463</v>
      </c>
      <c r="D552">
        <f t="shared" si="2"/>
        <v>34</v>
      </c>
      <c r="E552">
        <f t="shared" si="3"/>
        <v>36</v>
      </c>
      <c r="F552">
        <f t="shared" si="4"/>
        <v>479</v>
      </c>
      <c r="G552">
        <f t="shared" si="5"/>
        <v>499</v>
      </c>
    </row>
    <row r="553" spans="2:7" x14ac:dyDescent="0.25">
      <c r="B553">
        <f t="shared" si="0"/>
        <v>23</v>
      </c>
      <c r="C553">
        <f t="shared" si="1"/>
        <v>24</v>
      </c>
      <c r="D553">
        <f t="shared" si="2"/>
        <v>4</v>
      </c>
      <c r="E553">
        <f t="shared" si="3"/>
        <v>3</v>
      </c>
      <c r="F553">
        <f t="shared" si="4"/>
        <v>27</v>
      </c>
      <c r="G553">
        <f t="shared" si="5"/>
        <v>27</v>
      </c>
    </row>
    <row r="554" spans="2:7" x14ac:dyDescent="0.25">
      <c r="B554">
        <f t="shared" si="0"/>
        <v>121</v>
      </c>
      <c r="C554">
        <f t="shared" si="1"/>
        <v>133</v>
      </c>
      <c r="D554">
        <f t="shared" si="2"/>
        <v>12</v>
      </c>
      <c r="E554">
        <f t="shared" si="3"/>
        <v>11</v>
      </c>
      <c r="F554">
        <f t="shared" si="4"/>
        <v>133</v>
      </c>
      <c r="G554">
        <f t="shared" si="5"/>
        <v>144</v>
      </c>
    </row>
    <row r="555" spans="2:7" x14ac:dyDescent="0.25">
      <c r="B555">
        <f t="shared" si="0"/>
        <v>501</v>
      </c>
      <c r="C555">
        <f t="shared" si="1"/>
        <v>532</v>
      </c>
      <c r="D555">
        <f t="shared" si="2"/>
        <v>52</v>
      </c>
      <c r="E555">
        <f t="shared" si="3"/>
        <v>31</v>
      </c>
      <c r="F555">
        <f t="shared" si="4"/>
        <v>553</v>
      </c>
      <c r="G555">
        <f t="shared" si="5"/>
        <v>563</v>
      </c>
    </row>
    <row r="556" spans="2:7" x14ac:dyDescent="0.25">
      <c r="B556">
        <f t="shared" si="0"/>
        <v>113</v>
      </c>
      <c r="C556">
        <f t="shared" si="1"/>
        <v>88</v>
      </c>
      <c r="D556">
        <f t="shared" si="2"/>
        <v>16</v>
      </c>
      <c r="E556">
        <f t="shared" si="3"/>
        <v>8</v>
      </c>
      <c r="F556">
        <f t="shared" si="4"/>
        <v>129</v>
      </c>
      <c r="G556">
        <f t="shared" si="5"/>
        <v>96</v>
      </c>
    </row>
    <row r="557" spans="2:7" x14ac:dyDescent="0.25">
      <c r="B557">
        <f t="shared" si="0"/>
        <v>28</v>
      </c>
      <c r="C557">
        <f t="shared" si="1"/>
        <v>71</v>
      </c>
      <c r="D557">
        <f t="shared" si="2"/>
        <v>3</v>
      </c>
      <c r="E557">
        <f t="shared" si="3"/>
        <v>2</v>
      </c>
      <c r="F557">
        <f t="shared" si="4"/>
        <v>31</v>
      </c>
      <c r="G557">
        <f t="shared" si="5"/>
        <v>73</v>
      </c>
    </row>
    <row r="558" spans="2:7" x14ac:dyDescent="0.25">
      <c r="B558">
        <f t="shared" si="0"/>
        <v>105</v>
      </c>
      <c r="C558">
        <f t="shared" si="1"/>
        <v>131</v>
      </c>
      <c r="D558">
        <f t="shared" si="2"/>
        <v>12</v>
      </c>
      <c r="E558">
        <f t="shared" si="3"/>
        <v>6</v>
      </c>
      <c r="F558">
        <f t="shared" si="4"/>
        <v>117</v>
      </c>
      <c r="G558">
        <f t="shared" si="5"/>
        <v>137</v>
      </c>
    </row>
    <row r="559" spans="2:7" x14ac:dyDescent="0.25">
      <c r="B559">
        <f t="shared" si="0"/>
        <v>16</v>
      </c>
      <c r="C559">
        <f t="shared" si="1"/>
        <v>13</v>
      </c>
      <c r="D559">
        <f t="shared" si="2"/>
        <v>2</v>
      </c>
      <c r="E559">
        <f t="shared" si="3"/>
        <v>0</v>
      </c>
      <c r="F559">
        <f t="shared" si="4"/>
        <v>18</v>
      </c>
      <c r="G559">
        <f t="shared" si="5"/>
        <v>13</v>
      </c>
    </row>
    <row r="560" spans="2:7" x14ac:dyDescent="0.25">
      <c r="B560">
        <f t="shared" si="0"/>
        <v>3761</v>
      </c>
      <c r="C560">
        <f t="shared" si="1"/>
        <v>3972</v>
      </c>
      <c r="D560">
        <f t="shared" si="2"/>
        <v>322</v>
      </c>
      <c r="E560">
        <f t="shared" si="3"/>
        <v>298</v>
      </c>
      <c r="F560">
        <f t="shared" si="4"/>
        <v>4083</v>
      </c>
      <c r="G560">
        <f t="shared" si="5"/>
        <v>4270</v>
      </c>
    </row>
    <row r="563" spans="3:7" x14ac:dyDescent="0.25">
      <c r="C563" s="37">
        <f>C543/B543-1</f>
        <v>-7.4349442379182396E-3</v>
      </c>
      <c r="E563" s="37">
        <f>E543/D543-1</f>
        <v>0.93333333333333335</v>
      </c>
      <c r="G563" s="37">
        <f>G543/F543-1</f>
        <v>4.2253521126760507E-2</v>
      </c>
    </row>
    <row r="564" spans="3:7" x14ac:dyDescent="0.25">
      <c r="C564" s="37">
        <f t="shared" ref="C564:E579" si="6">C544/B544-1</f>
        <v>0.23076923076923084</v>
      </c>
      <c r="E564" s="37">
        <f t="shared" si="6"/>
        <v>0</v>
      </c>
      <c r="G564" s="37">
        <f t="shared" ref="G564" si="7">G544/F544-1</f>
        <v>0.20999999999999996</v>
      </c>
    </row>
    <row r="565" spans="3:7" x14ac:dyDescent="0.25">
      <c r="C565" s="37">
        <f t="shared" si="6"/>
        <v>0.25</v>
      </c>
      <c r="E565" s="37">
        <f t="shared" si="6"/>
        <v>0.4285714285714286</v>
      </c>
      <c r="G565" s="37">
        <f t="shared" ref="G565" si="8">G545/F545-1</f>
        <v>0.27272727272727271</v>
      </c>
    </row>
    <row r="566" spans="3:7" x14ac:dyDescent="0.25">
      <c r="C566" s="37">
        <f t="shared" si="6"/>
        <v>0.10126582278481022</v>
      </c>
      <c r="E566" s="37">
        <f t="shared" si="6"/>
        <v>0</v>
      </c>
      <c r="G566" s="37">
        <f t="shared" ref="G566" si="9">G546/F546-1</f>
        <v>9.1428571428571415E-2</v>
      </c>
    </row>
    <row r="567" spans="3:7" x14ac:dyDescent="0.25">
      <c r="C567" s="37">
        <f t="shared" si="6"/>
        <v>-1.2931034482758674E-2</v>
      </c>
      <c r="E567" s="37">
        <f t="shared" si="6"/>
        <v>-0.125</v>
      </c>
      <c r="G567" s="37">
        <f t="shared" ref="G567" si="10">G547/F547-1</f>
        <v>-2.0161290322580627E-2</v>
      </c>
    </row>
    <row r="568" spans="3:7" x14ac:dyDescent="0.25">
      <c r="C568" s="37">
        <f t="shared" si="6"/>
        <v>0</v>
      </c>
      <c r="E568" s="37">
        <f t="shared" si="6"/>
        <v>-0.5714285714285714</v>
      </c>
      <c r="G568" s="37">
        <f t="shared" ref="G568" si="11">G548/F548-1</f>
        <v>-7.1428571428571397E-2</v>
      </c>
    </row>
    <row r="569" spans="3:7" x14ac:dyDescent="0.25">
      <c r="C569" s="37">
        <f t="shared" si="6"/>
        <v>0.23404255319148937</v>
      </c>
      <c r="E569" s="37">
        <f t="shared" si="6"/>
        <v>0.14285714285714279</v>
      </c>
      <c r="G569" s="37">
        <f t="shared" ref="G569" si="12">G549/F549-1</f>
        <v>0.22222222222222232</v>
      </c>
    </row>
    <row r="570" spans="3:7" x14ac:dyDescent="0.25">
      <c r="C570" s="37">
        <f t="shared" si="6"/>
        <v>2.2900763358778553E-2</v>
      </c>
      <c r="E570" s="37">
        <f t="shared" si="6"/>
        <v>-0.91666666666666663</v>
      </c>
      <c r="G570" s="37">
        <f t="shared" ref="G570" si="13">G550/F550-1</f>
        <v>-5.5944055944055937E-2</v>
      </c>
    </row>
    <row r="571" spans="3:7" x14ac:dyDescent="0.25">
      <c r="C571" s="37">
        <f t="shared" si="6"/>
        <v>3.838951310861427E-2</v>
      </c>
      <c r="E571" s="37">
        <f t="shared" si="6"/>
        <v>-2.6666666666666616E-2</v>
      </c>
      <c r="G571" s="37">
        <f t="shared" ref="G571" si="14">G551/F551-1</f>
        <v>3.4120734908136496E-2</v>
      </c>
    </row>
    <row r="572" spans="3:7" x14ac:dyDescent="0.25">
      <c r="C572" s="37">
        <f t="shared" si="6"/>
        <v>4.0449438202247112E-2</v>
      </c>
      <c r="E572" s="37">
        <f t="shared" si="6"/>
        <v>5.8823529411764719E-2</v>
      </c>
      <c r="G572" s="37">
        <f t="shared" ref="G572" si="15">G552/F552-1</f>
        <v>4.175365344467652E-2</v>
      </c>
    </row>
    <row r="573" spans="3:7" x14ac:dyDescent="0.25">
      <c r="C573" s="37">
        <f t="shared" si="6"/>
        <v>4.3478260869565188E-2</v>
      </c>
      <c r="E573" s="37">
        <f t="shared" si="6"/>
        <v>-0.25</v>
      </c>
      <c r="G573" s="37">
        <f t="shared" ref="G573" si="16">G553/F553-1</f>
        <v>0</v>
      </c>
    </row>
    <row r="574" spans="3:7" x14ac:dyDescent="0.25">
      <c r="C574" s="37">
        <f t="shared" si="6"/>
        <v>9.9173553719008156E-2</v>
      </c>
      <c r="E574" s="37">
        <f t="shared" si="6"/>
        <v>-8.333333333333337E-2</v>
      </c>
      <c r="G574" s="37">
        <f t="shared" ref="G574" si="17">G554/F554-1</f>
        <v>8.2706766917293173E-2</v>
      </c>
    </row>
    <row r="575" spans="3:7" x14ac:dyDescent="0.25">
      <c r="C575" s="37">
        <f t="shared" si="6"/>
        <v>6.1876247504990101E-2</v>
      </c>
      <c r="E575" s="37">
        <f t="shared" si="6"/>
        <v>-0.40384615384615385</v>
      </c>
      <c r="G575" s="37">
        <f t="shared" ref="G575" si="18">G555/F555-1</f>
        <v>1.8083182640144635E-2</v>
      </c>
    </row>
    <row r="576" spans="3:7" x14ac:dyDescent="0.25">
      <c r="C576" s="37">
        <f t="shared" si="6"/>
        <v>-0.22123893805309736</v>
      </c>
      <c r="E576" s="37">
        <f t="shared" si="6"/>
        <v>-0.5</v>
      </c>
      <c r="G576" s="37">
        <f t="shared" ref="G576" si="19">G556/F556-1</f>
        <v>-0.2558139534883721</v>
      </c>
    </row>
    <row r="577" spans="1:7" x14ac:dyDescent="0.25">
      <c r="C577" s="37">
        <f t="shared" si="6"/>
        <v>1.5357142857142856</v>
      </c>
      <c r="E577" s="37">
        <f t="shared" si="6"/>
        <v>-0.33333333333333337</v>
      </c>
      <c r="G577" s="37">
        <f t="shared" ref="G577" si="20">G557/F557-1</f>
        <v>1.3548387096774195</v>
      </c>
    </row>
    <row r="578" spans="1:7" x14ac:dyDescent="0.25">
      <c r="C578" s="37">
        <f>C558/B558-1</f>
        <v>0.24761904761904763</v>
      </c>
      <c r="E578" s="37">
        <f>E558/D558-1</f>
        <v>-0.5</v>
      </c>
      <c r="G578" s="37">
        <f>G558/F558-1</f>
        <v>0.170940170940171</v>
      </c>
    </row>
    <row r="579" spans="1:7" x14ac:dyDescent="0.25">
      <c r="C579" s="37">
        <f t="shared" si="6"/>
        <v>-0.1875</v>
      </c>
      <c r="E579" s="37">
        <f t="shared" si="6"/>
        <v>-1</v>
      </c>
      <c r="G579" s="37">
        <f t="shared" ref="G579" si="21">G559/F559-1</f>
        <v>-0.27777777777777779</v>
      </c>
    </row>
    <row r="580" spans="1:7" x14ac:dyDescent="0.25">
      <c r="C580" s="37">
        <f>C560/B560-1</f>
        <v>5.6102100505184715E-2</v>
      </c>
      <c r="E580" s="37">
        <f>E560/D560-1</f>
        <v>-7.4534161490683259E-2</v>
      </c>
      <c r="G580" s="37">
        <f>G560/F560-1</f>
        <v>4.5799657114866443E-2</v>
      </c>
    </row>
    <row r="581" spans="1:7" x14ac:dyDescent="0.25">
      <c r="C581" s="37"/>
    </row>
    <row r="582" spans="1:7" x14ac:dyDescent="0.25">
      <c r="A582" t="s">
        <v>62</v>
      </c>
      <c r="C582" t="s">
        <v>81</v>
      </c>
      <c r="E582" t="s">
        <v>80</v>
      </c>
      <c r="G582" t="s">
        <v>78</v>
      </c>
    </row>
    <row r="583" spans="1:7" ht="15.75" thickBot="1" x14ac:dyDescent="0.3">
      <c r="B583" s="5">
        <v>956</v>
      </c>
      <c r="C583" s="5">
        <v>983</v>
      </c>
      <c r="D583" s="5">
        <v>145</v>
      </c>
      <c r="E583" s="5">
        <v>174</v>
      </c>
      <c r="F583" s="5">
        <v>1101</v>
      </c>
      <c r="G583" s="5">
        <v>1157</v>
      </c>
    </row>
    <row r="584" spans="1:7" ht="15.75" thickBot="1" x14ac:dyDescent="0.3">
      <c r="B584" s="5">
        <v>224</v>
      </c>
      <c r="C584" s="5">
        <v>197</v>
      </c>
      <c r="D584" s="5">
        <v>65</v>
      </c>
      <c r="E584" s="5">
        <v>51</v>
      </c>
      <c r="F584" s="5">
        <v>289</v>
      </c>
      <c r="G584" s="5">
        <v>248</v>
      </c>
    </row>
    <row r="585" spans="1:7" ht="15.75" thickBot="1" x14ac:dyDescent="0.3">
      <c r="B585" s="5">
        <v>276</v>
      </c>
      <c r="C585" s="5">
        <v>155</v>
      </c>
      <c r="D585" s="5">
        <v>31</v>
      </c>
      <c r="E585" s="5">
        <v>13</v>
      </c>
      <c r="F585" s="5">
        <v>307</v>
      </c>
      <c r="G585" s="5">
        <v>168</v>
      </c>
    </row>
    <row r="586" spans="1:7" ht="15.75" thickBot="1" x14ac:dyDescent="0.3">
      <c r="B586" s="5">
        <v>256</v>
      </c>
      <c r="C586" s="5">
        <v>271</v>
      </c>
      <c r="D586" s="5">
        <v>69</v>
      </c>
      <c r="E586" s="5">
        <v>74</v>
      </c>
      <c r="F586" s="5">
        <v>325</v>
      </c>
      <c r="G586" s="5">
        <v>345</v>
      </c>
    </row>
    <row r="587" spans="1:7" ht="15.75" thickBot="1" x14ac:dyDescent="0.3">
      <c r="B587" s="5">
        <v>323</v>
      </c>
      <c r="C587" s="5">
        <v>346</v>
      </c>
      <c r="D587" s="5">
        <v>41</v>
      </c>
      <c r="E587" s="5">
        <v>39</v>
      </c>
      <c r="F587" s="5">
        <v>364</v>
      </c>
      <c r="G587" s="5">
        <v>385</v>
      </c>
    </row>
    <row r="588" spans="1:7" ht="15.75" thickBot="1" x14ac:dyDescent="0.3">
      <c r="B588" s="5">
        <v>102</v>
      </c>
      <c r="C588" s="5">
        <v>71</v>
      </c>
      <c r="D588" s="5">
        <v>17</v>
      </c>
      <c r="E588" s="5">
        <v>19</v>
      </c>
      <c r="F588" s="5">
        <v>119</v>
      </c>
      <c r="G588" s="5">
        <v>90</v>
      </c>
    </row>
    <row r="589" spans="1:7" ht="15.75" thickBot="1" x14ac:dyDescent="0.3">
      <c r="B589" s="5">
        <v>272</v>
      </c>
      <c r="C589" s="5">
        <v>258</v>
      </c>
      <c r="D589" s="5">
        <v>61</v>
      </c>
      <c r="E589" s="5">
        <v>59</v>
      </c>
      <c r="F589" s="5">
        <v>333</v>
      </c>
      <c r="G589" s="5">
        <v>317</v>
      </c>
    </row>
    <row r="590" spans="1:7" ht="15.75" thickBot="1" x14ac:dyDescent="0.3">
      <c r="B590" s="5">
        <v>235</v>
      </c>
      <c r="C590" s="5">
        <v>263</v>
      </c>
      <c r="D590" s="5">
        <v>24</v>
      </c>
      <c r="E590" s="5">
        <v>19</v>
      </c>
      <c r="F590" s="5">
        <v>259</v>
      </c>
      <c r="G590" s="5">
        <v>282</v>
      </c>
    </row>
    <row r="591" spans="1:7" ht="15.75" thickBot="1" x14ac:dyDescent="0.3">
      <c r="B591" s="5">
        <v>1575</v>
      </c>
      <c r="C591" s="5">
        <v>1727</v>
      </c>
      <c r="D591" s="5">
        <v>256</v>
      </c>
      <c r="E591" s="5">
        <v>260</v>
      </c>
      <c r="F591" s="5">
        <v>1831</v>
      </c>
      <c r="G591" s="5">
        <v>1987</v>
      </c>
    </row>
    <row r="592" spans="1:7" ht="15.75" thickBot="1" x14ac:dyDescent="0.3">
      <c r="B592" s="5">
        <v>765</v>
      </c>
      <c r="C592" s="5">
        <v>803</v>
      </c>
      <c r="D592" s="5">
        <v>103</v>
      </c>
      <c r="E592" s="5">
        <v>96</v>
      </c>
      <c r="F592" s="5">
        <v>868</v>
      </c>
      <c r="G592" s="5">
        <v>899</v>
      </c>
    </row>
    <row r="593" spans="2:7" ht="15.75" thickBot="1" x14ac:dyDescent="0.3">
      <c r="B593" s="5">
        <v>113</v>
      </c>
      <c r="C593" s="5">
        <v>100</v>
      </c>
      <c r="D593" s="5">
        <v>19</v>
      </c>
      <c r="E593" s="5">
        <v>7</v>
      </c>
      <c r="F593" s="5">
        <v>132</v>
      </c>
      <c r="G593" s="5">
        <v>107</v>
      </c>
    </row>
    <row r="594" spans="2:7" ht="15.75" thickBot="1" x14ac:dyDescent="0.3">
      <c r="B594" s="5">
        <v>355</v>
      </c>
      <c r="C594" s="5">
        <v>294</v>
      </c>
      <c r="D594" s="5">
        <v>70</v>
      </c>
      <c r="E594" s="5">
        <v>56</v>
      </c>
      <c r="F594" s="5">
        <v>425</v>
      </c>
      <c r="G594" s="5">
        <v>350</v>
      </c>
    </row>
    <row r="595" spans="2:7" ht="15.75" thickBot="1" x14ac:dyDescent="0.3">
      <c r="B595" s="5">
        <v>1281</v>
      </c>
      <c r="C595" s="5">
        <v>1268</v>
      </c>
      <c r="D595" s="5">
        <v>205</v>
      </c>
      <c r="E595" s="5">
        <v>188</v>
      </c>
      <c r="F595" s="5">
        <v>1486</v>
      </c>
      <c r="G595" s="5">
        <v>1456</v>
      </c>
    </row>
    <row r="596" spans="2:7" ht="15.75" thickBot="1" x14ac:dyDescent="0.3">
      <c r="B596" s="5">
        <v>233</v>
      </c>
      <c r="C596" s="5">
        <v>225</v>
      </c>
      <c r="D596" s="5">
        <v>38</v>
      </c>
      <c r="E596" s="5">
        <v>16</v>
      </c>
      <c r="F596" s="5">
        <v>271</v>
      </c>
      <c r="G596" s="5">
        <v>241</v>
      </c>
    </row>
    <row r="597" spans="2:7" ht="15.75" thickBot="1" x14ac:dyDescent="0.3">
      <c r="B597" s="5">
        <v>73</v>
      </c>
      <c r="C597" s="5">
        <v>82</v>
      </c>
      <c r="D597" s="5">
        <v>6</v>
      </c>
      <c r="E597" s="5">
        <v>7</v>
      </c>
      <c r="F597" s="5">
        <v>79</v>
      </c>
      <c r="G597" s="5">
        <v>89</v>
      </c>
    </row>
    <row r="598" spans="2:7" ht="15.75" thickBot="1" x14ac:dyDescent="0.3">
      <c r="B598" s="5">
        <v>153</v>
      </c>
      <c r="C598" s="5">
        <v>192</v>
      </c>
      <c r="D598" s="5">
        <v>50</v>
      </c>
      <c r="E598" s="5">
        <v>28</v>
      </c>
      <c r="F598" s="5">
        <v>203</v>
      </c>
      <c r="G598" s="5">
        <v>220</v>
      </c>
    </row>
    <row r="599" spans="2:7" ht="15.75" thickBot="1" x14ac:dyDescent="0.3">
      <c r="B599" s="5">
        <v>63</v>
      </c>
      <c r="C599" s="5">
        <v>51</v>
      </c>
      <c r="D599" s="5">
        <v>8</v>
      </c>
      <c r="E599" s="5">
        <v>4</v>
      </c>
      <c r="F599" s="5">
        <v>71</v>
      </c>
      <c r="G599" s="5">
        <v>55</v>
      </c>
    </row>
    <row r="600" spans="2:7" ht="15.75" thickBot="1" x14ac:dyDescent="0.3">
      <c r="B600" s="6">
        <v>7255</v>
      </c>
      <c r="C600" s="6">
        <v>7286</v>
      </c>
      <c r="D600" s="6">
        <v>1208</v>
      </c>
      <c r="E600" s="6">
        <v>1110</v>
      </c>
      <c r="F600" s="6">
        <v>8463</v>
      </c>
      <c r="G600" s="6">
        <v>8396</v>
      </c>
    </row>
    <row r="603" spans="2:7" x14ac:dyDescent="0.25">
      <c r="C603" s="37">
        <f>C583/B583-1</f>
        <v>2.8242677824267703E-2</v>
      </c>
      <c r="E603" s="37">
        <f>E583/D583-1</f>
        <v>0.19999999999999996</v>
      </c>
      <c r="G603" s="37">
        <f>G583/F583-1</f>
        <v>5.0862851952770294E-2</v>
      </c>
    </row>
    <row r="604" spans="2:7" x14ac:dyDescent="0.25">
      <c r="C604" s="37">
        <f t="shared" ref="C604:E604" si="22">C584/B584-1</f>
        <v>-0.1205357142857143</v>
      </c>
      <c r="E604" s="37">
        <f t="shared" si="22"/>
        <v>-0.2153846153846154</v>
      </c>
      <c r="G604" s="37">
        <f t="shared" ref="G604" si="23">G584/F584-1</f>
        <v>-0.1418685121107266</v>
      </c>
    </row>
    <row r="605" spans="2:7" x14ac:dyDescent="0.25">
      <c r="C605" s="37">
        <f t="shared" ref="C605:E605" si="24">C585/B585-1</f>
        <v>-0.43840579710144922</v>
      </c>
      <c r="E605" s="37">
        <f t="shared" si="24"/>
        <v>-0.58064516129032251</v>
      </c>
      <c r="G605" s="37">
        <f t="shared" ref="G605" si="25">G585/F585-1</f>
        <v>-0.45276872964169379</v>
      </c>
    </row>
    <row r="606" spans="2:7" x14ac:dyDescent="0.25">
      <c r="C606" s="37">
        <f t="shared" ref="C606:E606" si="26">C586/B586-1</f>
        <v>5.859375E-2</v>
      </c>
      <c r="E606" s="37">
        <f t="shared" si="26"/>
        <v>7.2463768115942129E-2</v>
      </c>
      <c r="G606" s="37">
        <f t="shared" ref="G606" si="27">G586/F586-1</f>
        <v>6.1538461538461542E-2</v>
      </c>
    </row>
    <row r="607" spans="2:7" x14ac:dyDescent="0.25">
      <c r="C607" s="37">
        <f t="shared" ref="C607:E607" si="28">C587/B587-1</f>
        <v>7.120743034055721E-2</v>
      </c>
      <c r="E607" s="37">
        <f t="shared" si="28"/>
        <v>-4.8780487804878092E-2</v>
      </c>
      <c r="G607" s="37">
        <f t="shared" ref="G607" si="29">G587/F587-1</f>
        <v>5.7692307692307709E-2</v>
      </c>
    </row>
    <row r="608" spans="2:7" x14ac:dyDescent="0.25">
      <c r="C608" s="37">
        <f t="shared" ref="C608:E608" si="30">C588/B588-1</f>
        <v>-0.30392156862745101</v>
      </c>
      <c r="E608" s="37">
        <f t="shared" si="30"/>
        <v>0.11764705882352944</v>
      </c>
      <c r="G608" s="37">
        <f t="shared" ref="G608" si="31">G588/F588-1</f>
        <v>-0.24369747899159666</v>
      </c>
    </row>
    <row r="609" spans="3:7" x14ac:dyDescent="0.25">
      <c r="C609" s="37">
        <f t="shared" ref="C609:E609" si="32">C589/B589-1</f>
        <v>-5.1470588235294157E-2</v>
      </c>
      <c r="E609" s="37">
        <f t="shared" si="32"/>
        <v>-3.2786885245901676E-2</v>
      </c>
      <c r="G609" s="37">
        <f t="shared" ref="G609" si="33">G589/F589-1</f>
        <v>-4.8048048048048075E-2</v>
      </c>
    </row>
    <row r="610" spans="3:7" x14ac:dyDescent="0.25">
      <c r="C610" s="37">
        <f t="shared" ref="C610:E610" si="34">C590/B590-1</f>
        <v>0.11914893617021272</v>
      </c>
      <c r="E610" s="37">
        <f t="shared" si="34"/>
        <v>-0.20833333333333337</v>
      </c>
      <c r="G610" s="37">
        <f t="shared" ref="G610" si="35">G590/F590-1</f>
        <v>8.8803088803088848E-2</v>
      </c>
    </row>
    <row r="611" spans="3:7" x14ac:dyDescent="0.25">
      <c r="C611" s="37">
        <f t="shared" ref="C611:E611" si="36">C591/B591-1</f>
        <v>9.6507936507936432E-2</v>
      </c>
      <c r="E611" s="37">
        <f t="shared" si="36"/>
        <v>1.5625E-2</v>
      </c>
      <c r="G611" s="37">
        <f t="shared" ref="G611" si="37">G591/F591-1</f>
        <v>8.5199344620425999E-2</v>
      </c>
    </row>
    <row r="612" spans="3:7" x14ac:dyDescent="0.25">
      <c r="C612" s="37">
        <f t="shared" ref="C612:E612" si="38">C592/B592-1</f>
        <v>4.9673202614379131E-2</v>
      </c>
      <c r="E612" s="37">
        <f t="shared" si="38"/>
        <v>-6.7961165048543659E-2</v>
      </c>
      <c r="G612" s="37">
        <f t="shared" ref="G612" si="39">G592/F592-1</f>
        <v>3.5714285714285809E-2</v>
      </c>
    </row>
    <row r="613" spans="3:7" x14ac:dyDescent="0.25">
      <c r="C613" s="37">
        <f t="shared" ref="C613:E613" si="40">C593/B593-1</f>
        <v>-0.11504424778761058</v>
      </c>
      <c r="E613" s="37">
        <f t="shared" si="40"/>
        <v>-0.63157894736842102</v>
      </c>
      <c r="G613" s="37">
        <f t="shared" ref="G613" si="41">G593/F593-1</f>
        <v>-0.18939393939393945</v>
      </c>
    </row>
    <row r="614" spans="3:7" x14ac:dyDescent="0.25">
      <c r="C614" s="37">
        <f t="shared" ref="C614:E614" si="42">C594/B594-1</f>
        <v>-0.17183098591549295</v>
      </c>
      <c r="E614" s="37">
        <f t="shared" si="42"/>
        <v>-0.19999999999999996</v>
      </c>
      <c r="G614" s="37">
        <f t="shared" ref="G614" si="43">G594/F594-1</f>
        <v>-0.17647058823529416</v>
      </c>
    </row>
    <row r="615" spans="3:7" x14ac:dyDescent="0.25">
      <c r="C615" s="37">
        <f t="shared" ref="C615:E615" si="44">C595/B595-1</f>
        <v>-1.0148321623731471E-2</v>
      </c>
      <c r="E615" s="37">
        <f t="shared" si="44"/>
        <v>-8.2926829268292646E-2</v>
      </c>
      <c r="G615" s="37">
        <f t="shared" ref="G615" si="45">G595/F595-1</f>
        <v>-2.0188425302826385E-2</v>
      </c>
    </row>
    <row r="616" spans="3:7" x14ac:dyDescent="0.25">
      <c r="C616" s="37">
        <f t="shared" ref="C616:E616" si="46">C596/B596-1</f>
        <v>-3.4334763948497882E-2</v>
      </c>
      <c r="E616" s="37">
        <f t="shared" si="46"/>
        <v>-0.57894736842105265</v>
      </c>
      <c r="G616" s="37">
        <f t="shared" ref="G616" si="47">G596/F596-1</f>
        <v>-0.11070110701107017</v>
      </c>
    </row>
    <row r="617" spans="3:7" x14ac:dyDescent="0.25">
      <c r="C617" s="37">
        <f t="shared" ref="C617:E617" si="48">C597/B597-1</f>
        <v>0.12328767123287676</v>
      </c>
      <c r="E617" s="37">
        <f t="shared" si="48"/>
        <v>0.16666666666666674</v>
      </c>
      <c r="G617" s="37">
        <f t="shared" ref="G617" si="49">G597/F597-1</f>
        <v>0.12658227848101267</v>
      </c>
    </row>
    <row r="618" spans="3:7" x14ac:dyDescent="0.25">
      <c r="C618" s="37">
        <f>C598/B598-1</f>
        <v>0.25490196078431371</v>
      </c>
      <c r="E618" s="37">
        <f>E598/D598-1</f>
        <v>-0.43999999999999995</v>
      </c>
      <c r="G618" s="37">
        <f>G598/F598-1</f>
        <v>8.3743842364532028E-2</v>
      </c>
    </row>
    <row r="619" spans="3:7" x14ac:dyDescent="0.25">
      <c r="C619" s="37">
        <f t="shared" ref="C619:E619" si="50">C599/B599-1</f>
        <v>-0.19047619047619047</v>
      </c>
      <c r="E619" s="37">
        <f t="shared" si="50"/>
        <v>-0.5</v>
      </c>
      <c r="G619" s="37">
        <f t="shared" ref="G619" si="51">G599/F599-1</f>
        <v>-0.22535211267605637</v>
      </c>
    </row>
    <row r="620" spans="3:7" x14ac:dyDescent="0.25">
      <c r="C620" s="37">
        <f>C600/B600-1</f>
        <v>4.2729152308753626E-3</v>
      </c>
      <c r="E620" s="37">
        <f>E600/D600-1</f>
        <v>-8.1125827814569562E-2</v>
      </c>
      <c r="G620" s="37">
        <f>G600/F600-1</f>
        <v>-7.9168143684272829E-3</v>
      </c>
    </row>
  </sheetData>
  <mergeCells count="2">
    <mergeCell ref="B6:D6"/>
    <mergeCell ref="E6:G6"/>
  </mergeCells>
  <pageMargins left="0.7" right="0.7" top="0.75" bottom="0.75" header="0.3" footer="0.3"/>
  <pageSetup paperSize="9" orientation="portrait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Inicio</vt:lpstr>
      <vt:lpstr>Fuente</vt:lpstr>
      <vt:lpstr>Definiciones</vt:lpstr>
      <vt:lpstr>Sentencias Nacional</vt:lpstr>
      <vt:lpstr>Sentencias TSJ</vt:lpstr>
      <vt:lpstr>Sentencias TSJ %</vt:lpstr>
      <vt:lpstr>Decretos</vt:lpstr>
      <vt:lpstr>Evol sent. y decret.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Belen Manchon Colmenarejo</cp:lastModifiedBy>
  <dcterms:created xsi:type="dcterms:W3CDTF">2021-05-26T07:41:11Z</dcterms:created>
  <dcterms:modified xsi:type="dcterms:W3CDTF">2026-10-15T12:31:41Z</dcterms:modified>
</cp:coreProperties>
</file>